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8"/>
  <workbookPr filterPrivacy="1" defaultThemeVersion="124226"/>
  <xr:revisionPtr revIDLastSave="0" documentId="13_ncr:1_{BD93ADFB-F5D3-4C11-A265-907C419F437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Ռիսկ, ապ.վճար, քանակ" sheetId="1" r:id="rId1"/>
    <sheet name="Մարզ, ռիսկ, մշակաբույ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M38" i="1"/>
  <c r="M39" i="1"/>
  <c r="M3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4" i="1"/>
  <c r="E36" i="1"/>
  <c r="F36" i="1"/>
  <c r="G36" i="1"/>
  <c r="H36" i="1"/>
  <c r="I36" i="1"/>
  <c r="J36" i="1"/>
  <c r="K36" i="1"/>
  <c r="L36" i="1"/>
  <c r="D36" i="1"/>
  <c r="L23" i="2"/>
  <c r="L94" i="2" s="1"/>
  <c r="V93" i="2"/>
  <c r="V94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12" i="2"/>
  <c r="V11" i="2"/>
  <c r="V13" i="2"/>
  <c r="V14" i="2"/>
  <c r="V15" i="2"/>
  <c r="V16" i="2"/>
  <c r="V17" i="2"/>
  <c r="V18" i="2"/>
  <c r="V19" i="2"/>
  <c r="V20" i="2"/>
  <c r="V21" i="2"/>
  <c r="V22" i="2"/>
  <c r="V10" i="2"/>
  <c r="V9" i="2"/>
  <c r="V8" i="2"/>
  <c r="V7" i="2"/>
  <c r="V6" i="2"/>
  <c r="V5" i="2"/>
  <c r="V4" i="2"/>
  <c r="G94" i="2"/>
  <c r="L30" i="2"/>
  <c r="L25" i="2"/>
  <c r="L21" i="2"/>
  <c r="L12" i="2"/>
  <c r="L7" i="2"/>
  <c r="L5" i="2"/>
  <c r="L6" i="2"/>
  <c r="L8" i="2"/>
  <c r="L9" i="2"/>
  <c r="L10" i="2"/>
  <c r="L11" i="2"/>
  <c r="L13" i="2"/>
  <c r="L14" i="2"/>
  <c r="L15" i="2"/>
  <c r="L16" i="2"/>
  <c r="L17" i="2"/>
  <c r="L18" i="2"/>
  <c r="L19" i="2"/>
  <c r="L20" i="2"/>
  <c r="L22" i="2"/>
  <c r="L24" i="2"/>
  <c r="L26" i="2"/>
  <c r="L27" i="2"/>
  <c r="L28" i="2"/>
  <c r="L29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4" i="2"/>
  <c r="P94" i="2"/>
  <c r="M94" i="2"/>
  <c r="N94" i="2"/>
  <c r="O94" i="2"/>
  <c r="Q94" i="2"/>
  <c r="R94" i="2"/>
  <c r="S94" i="2"/>
  <c r="T94" i="2"/>
  <c r="U94" i="2"/>
  <c r="C21" i="2"/>
  <c r="G12" i="2"/>
  <c r="D21" i="2"/>
  <c r="E21" i="2"/>
  <c r="F21" i="2"/>
  <c r="G21" i="2"/>
  <c r="H21" i="2"/>
  <c r="I21" i="2"/>
  <c r="J21" i="2"/>
  <c r="K21" i="2"/>
  <c r="M21" i="2"/>
  <c r="N21" i="2"/>
  <c r="O21" i="2"/>
  <c r="P21" i="2"/>
  <c r="Q21" i="2"/>
  <c r="R21" i="2"/>
  <c r="S21" i="2"/>
  <c r="T21" i="2"/>
  <c r="U21" i="2"/>
  <c r="P12" i="2"/>
  <c r="Q12" i="2"/>
  <c r="R12" i="2"/>
  <c r="T12" i="2"/>
  <c r="U12" i="2"/>
  <c r="M12" i="2"/>
  <c r="N12" i="2"/>
  <c r="O12" i="2"/>
  <c r="S12" i="2"/>
  <c r="K12" i="2"/>
  <c r="J12" i="2"/>
  <c r="I12" i="2"/>
  <c r="H12" i="2"/>
  <c r="D12" i="2"/>
  <c r="E12" i="2"/>
  <c r="F12" i="2"/>
  <c r="C12" i="2"/>
  <c r="J94" i="2"/>
  <c r="I94" i="2"/>
  <c r="F94" i="2"/>
  <c r="E94" i="2"/>
  <c r="D94" i="2"/>
  <c r="H94" i="2"/>
  <c r="C94" i="2"/>
  <c r="K94" i="2"/>
</calcChain>
</file>

<file path=xl/sharedStrings.xml><?xml version="1.0" encoding="utf-8"?>
<sst xmlns="http://schemas.openxmlformats.org/spreadsheetml/2006/main" count="192" uniqueCount="50">
  <si>
    <t>Ծիրան</t>
  </si>
  <si>
    <t>Խաղող</t>
  </si>
  <si>
    <t>Դեղձ</t>
  </si>
  <si>
    <t>Խնձոր</t>
  </si>
  <si>
    <t>Հացահատիկ</t>
  </si>
  <si>
    <t>Գարնանային ցրտահարում</t>
  </si>
  <si>
    <t>Կարկուտ</t>
  </si>
  <si>
    <t>Կարկուտ և հրդեհ</t>
  </si>
  <si>
    <t xml:space="preserve">Գարնանային ցրտահարում, կարկուտ և հրդեհ </t>
  </si>
  <si>
    <t>Ռիսկ/Մշակաբույս</t>
  </si>
  <si>
    <t>Պայմանագրերի քանակ</t>
  </si>
  <si>
    <t>Կիրառելի չէ</t>
  </si>
  <si>
    <t>Գարնանային ցրտահարում, կարկուտ և հրդեհ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</si>
  <si>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</si>
  <si>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</si>
  <si>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</si>
  <si>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</si>
  <si>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</si>
  <si>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</si>
  <si>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</si>
  <si>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</si>
  <si>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</si>
  <si>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</si>
  <si>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ՀՀ մարզեր</t>
  </si>
  <si>
    <t>Ապահովագրության պայմանագրերի քանակ</t>
  </si>
  <si>
    <t>Ընդամենը՝ ըստ մարզերի և ռիսկերի</t>
  </si>
  <si>
    <t>Ընդամենը՝  ըստ մարզի և մշակաբույսերի</t>
  </si>
  <si>
    <t>Ընդամենը՝  ըստ մարզի և մշակաբույսի</t>
  </si>
  <si>
    <t xml:space="preserve">Ընդամենը՝ ըստ բոլոր մարզերի </t>
  </si>
  <si>
    <t>Համախառն ապահովագրավճար</t>
  </si>
  <si>
    <t>Ապահովադրի կողմից վճարվող ապահովագրավճար</t>
  </si>
  <si>
    <t>Սուբսիդավորվող ապահովագրավճար</t>
  </si>
  <si>
    <t>Ընդամենը</t>
  </si>
  <si>
    <t>Ըստ մարզի՝ ընդամենը ցուցանիշ</t>
  </si>
  <si>
    <t>Ըստ բոլոր մարզերի՝ ընդամենը ցուցանիշ</t>
  </si>
  <si>
    <t>Ապահովագրված օբյեկտի ընդհանուր մակերեսը (հա)</t>
  </si>
  <si>
    <t>Սալոր</t>
  </si>
  <si>
    <t>Կարտոֆիլ</t>
  </si>
  <si>
    <t>Ձմերուկ և սեխ</t>
  </si>
  <si>
    <t>Գարնանային ցրտահարում, կարկուտ</t>
  </si>
  <si>
    <t>Գարնանային ցրտահարում և կարկուտ</t>
  </si>
  <si>
    <t>Գյուղատնտեսության ապահովագրության վերաբերյալ ամփոփ վիճակագրական տվյալներ*</t>
  </si>
  <si>
    <t xml:space="preserve">* Տվյալները կարող են փոփոխվել որոշակի ճշգրտությամբ՝ կախված կնքված, սակայն դադարեցված և/կամ անվավեր ճանաչված ապահովագրության պայմանագրերի քանակից, ինչպես նաև՝ պայմանավորված ապահովագրական ընկերությունների կողմից իրականացվող ընթացիկ ճշգրտումներով։ </t>
  </si>
  <si>
    <t xml:space="preserve"> ինչպես նաև՝ պայմանավորված ապահովագրական ընկերությունների կողմից իրականացվող ընթացիկ ճշգրտումներով։ </t>
  </si>
  <si>
    <t xml:space="preserve">* Տվյալները կարող են փոփոխվել որոշակի ճշգրտությամբ՝ կախված կնքված, սակայն դադարեցված և/կամ անվավեր ճանաչված ապահովագրության պայմանագրերի քանակից,  </t>
  </si>
  <si>
    <t>Բալ և կեռաս</t>
  </si>
  <si>
    <t>Երաշտ</t>
  </si>
  <si>
    <t>Երաշտ և կարկուտ</t>
  </si>
  <si>
    <t>Երաշտ, կարկուտ և հրդեհ</t>
  </si>
  <si>
    <t>15/02/2026-31/05/2026թթ ժամանակահատվածում կնքված պայմանագրերի քանակ և ապահովագրավճար՝ ըստ ռիսկերի և մշակաբույսերի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</si>
</sst>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10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b/>
      <sz val="10"/>
      <name val="GHEA Grapalat"/>
      <family val="3"/>
    </font>
    <font>
      <b/>
      <sz val="14"/>
      <color theme="1"/>
      <name val="GHEA Grapalat"/>
      <family val="3"/>
    </font>
    <font>
      <b/>
      <sz val="9"/>
      <color theme="1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0" borderId="0" xfId="0" applyFont="1"/>
    <xf numFmtId="0" fontId="4" fillId="4" borderId="0" xfId="0" applyFont="1" applyFill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/>
    <xf numFmtId="1" fontId="7" fillId="0" borderId="0" xfId="1" applyNumberFormat="1" applyFont="1"/>
    <xf numFmtId="0" fontId="11" fillId="0" borderId="0" xfId="0" applyFont="1"/>
    <xf numFmtId="166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Fill="1" applyBorder="1" applyAlignment="1">
      <alignment vertical="center"/>
    </xf>
    <xf numFmtId="165" fontId="16" fillId="0" borderId="1" xfId="0" applyNumberFormat="1" applyFont="1" applyBorder="1" applyAlignment="1">
      <alignment horizontal="right" vertical="center"/>
    </xf>
    <xf numFmtId="165" fontId="12" fillId="0" borderId="1" xfId="1" applyNumberFormat="1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right" vertical="center"/>
    </xf>
    <xf numFmtId="165" fontId="10" fillId="0" borderId="12" xfId="1" applyNumberFormat="1" applyFont="1" applyFill="1" applyBorder="1" applyAlignment="1">
      <alignment horizontal="right" vertical="center"/>
    </xf>
    <xf numFmtId="166" fontId="4" fillId="7" borderId="0" xfId="0" applyNumberFormat="1" applyFont="1" applyFill="1" applyAlignment="1">
      <alignment vertical="center"/>
    </xf>
    <xf numFmtId="1" fontId="4" fillId="7" borderId="0" xfId="0" applyNumberFormat="1" applyFont="1" applyFill="1"/>
    <xf numFmtId="166" fontId="6" fillId="0" borderId="0" xfId="0" applyNumberFormat="1" applyFont="1"/>
    <xf numFmtId="165" fontId="4" fillId="2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6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" fontId="11" fillId="0" borderId="17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horizontal="right" vertical="center" wrapText="1"/>
    </xf>
    <xf numFmtId="165" fontId="10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Border="1" applyAlignment="1">
      <alignment horizontal="right" vertical="center"/>
    </xf>
    <xf numFmtId="165" fontId="14" fillId="0" borderId="12" xfId="1" applyNumberFormat="1" applyFont="1" applyBorder="1" applyAlignment="1">
      <alignment horizontal="right" vertical="center"/>
    </xf>
    <xf numFmtId="165" fontId="10" fillId="6" borderId="15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/>
    </xf>
    <xf numFmtId="1" fontId="15" fillId="0" borderId="10" xfId="1" applyNumberFormat="1" applyFont="1" applyBorder="1" applyAlignment="1">
      <alignment horizontal="center" vertical="center"/>
    </xf>
    <xf numFmtId="1" fontId="15" fillId="0" borderId="11" xfId="1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3"/>
  <sheetViews>
    <sheetView zoomScaleNormal="100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O35" sqref="O35"/>
    </sheetView>
  </sheetViews>
  <sheetFormatPr defaultColWidth="9.109375" defaultRowHeight="15" x14ac:dyDescent="0.35"/>
  <cols>
    <col min="1" max="1" width="2.88671875" style="1" customWidth="1"/>
    <col min="2" max="2" width="15.6640625" style="3" customWidth="1"/>
    <col min="3" max="3" width="44.44140625" style="3" customWidth="1"/>
    <col min="4" max="4" width="14.88671875" style="1" customWidth="1"/>
    <col min="5" max="12" width="13.77734375" style="1" customWidth="1"/>
    <col min="13" max="13" width="15.77734375" style="1" customWidth="1"/>
    <col min="14" max="15" width="9.109375" style="1"/>
    <col min="16" max="16" width="9.5546875" style="1" customWidth="1"/>
    <col min="17" max="16384" width="9.109375" style="1"/>
  </cols>
  <sheetData>
    <row r="1" spans="2:16" ht="42.6" customHeight="1" x14ac:dyDescent="0.35">
      <c r="B1" s="61" t="s">
        <v>41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2:16" s="7" customFormat="1" ht="23.4" customHeight="1" x14ac:dyDescent="0.3">
      <c r="B2" s="64" t="s">
        <v>49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18"/>
      <c r="O2" s="18"/>
      <c r="P2" s="18"/>
    </row>
    <row r="3" spans="2:16" s="20" customFormat="1" ht="18" customHeight="1" x14ac:dyDescent="0.3">
      <c r="B3" s="63" t="s">
        <v>9</v>
      </c>
      <c r="C3" s="63"/>
      <c r="D3" s="19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36</v>
      </c>
      <c r="J3" s="19" t="s">
        <v>37</v>
      </c>
      <c r="K3" s="19" t="s">
        <v>38</v>
      </c>
      <c r="L3" s="19" t="s">
        <v>45</v>
      </c>
      <c r="M3" s="19" t="s">
        <v>32</v>
      </c>
    </row>
    <row r="4" spans="2:16" s="7" customFormat="1" ht="16.5" customHeight="1" x14ac:dyDescent="0.3">
      <c r="B4" s="63" t="s">
        <v>5</v>
      </c>
      <c r="C4" s="14" t="s">
        <v>10</v>
      </c>
      <c r="D4" s="21">
        <v>8</v>
      </c>
      <c r="E4" s="21">
        <v>3</v>
      </c>
      <c r="F4" s="21">
        <v>3</v>
      </c>
      <c r="G4" s="22"/>
      <c r="H4" s="22"/>
      <c r="I4" s="21">
        <v>26</v>
      </c>
      <c r="J4" s="21">
        <v>0</v>
      </c>
      <c r="K4" s="22"/>
      <c r="L4" s="22"/>
      <c r="M4" s="23">
        <f>SUM(D4:L4)</f>
        <v>40</v>
      </c>
    </row>
    <row r="5" spans="2:16" s="7" customFormat="1" ht="16.5" customHeight="1" x14ac:dyDescent="0.3">
      <c r="B5" s="63"/>
      <c r="C5" s="14" t="s">
        <v>29</v>
      </c>
      <c r="D5" s="21">
        <v>1506464</v>
      </c>
      <c r="E5" s="21">
        <v>580073</v>
      </c>
      <c r="F5" s="21">
        <v>894405</v>
      </c>
      <c r="G5" s="22"/>
      <c r="H5" s="22"/>
      <c r="I5" s="21">
        <v>1252755</v>
      </c>
      <c r="J5" s="21">
        <v>0</v>
      </c>
      <c r="K5" s="22"/>
      <c r="L5" s="22"/>
      <c r="M5" s="23">
        <f t="shared" ref="M5:M36" si="0">SUM(D5:L5)</f>
        <v>4233697</v>
      </c>
    </row>
    <row r="6" spans="2:16" s="7" customFormat="1" ht="16.5" customHeight="1" x14ac:dyDescent="0.3">
      <c r="B6" s="63"/>
      <c r="C6" s="14" t="s">
        <v>30</v>
      </c>
      <c r="D6" s="21">
        <v>903878</v>
      </c>
      <c r="E6" s="21">
        <v>232029</v>
      </c>
      <c r="F6" s="21">
        <v>357762</v>
      </c>
      <c r="G6" s="22"/>
      <c r="H6" s="22"/>
      <c r="I6" s="21">
        <v>501102</v>
      </c>
      <c r="J6" s="21">
        <v>0</v>
      </c>
      <c r="K6" s="22"/>
      <c r="L6" s="22"/>
      <c r="M6" s="23">
        <f t="shared" si="0"/>
        <v>1994771</v>
      </c>
    </row>
    <row r="7" spans="2:16" s="7" customFormat="1" ht="16.5" customHeight="1" x14ac:dyDescent="0.3">
      <c r="B7" s="63"/>
      <c r="C7" s="14" t="s">
        <v>31</v>
      </c>
      <c r="D7" s="21">
        <v>602586</v>
      </c>
      <c r="E7" s="21">
        <v>348044</v>
      </c>
      <c r="F7" s="21">
        <v>536643</v>
      </c>
      <c r="G7" s="22"/>
      <c r="H7" s="22"/>
      <c r="I7" s="21">
        <v>751653</v>
      </c>
      <c r="J7" s="21">
        <v>0</v>
      </c>
      <c r="K7" s="22"/>
      <c r="L7" s="22"/>
      <c r="M7" s="23">
        <f t="shared" si="0"/>
        <v>2238926</v>
      </c>
    </row>
    <row r="8" spans="2:16" s="7" customFormat="1" ht="16.5" customHeight="1" x14ac:dyDescent="0.3">
      <c r="B8" s="63" t="s">
        <v>7</v>
      </c>
      <c r="C8" s="14" t="s">
        <v>10</v>
      </c>
      <c r="D8" s="21">
        <v>641</v>
      </c>
      <c r="E8" s="21">
        <v>240</v>
      </c>
      <c r="F8" s="21">
        <v>108</v>
      </c>
      <c r="G8" s="22"/>
      <c r="H8" s="21">
        <v>6603</v>
      </c>
      <c r="I8" s="22"/>
      <c r="J8" s="22"/>
      <c r="K8" s="22"/>
      <c r="L8" s="22"/>
      <c r="M8" s="23">
        <f t="shared" si="0"/>
        <v>7592</v>
      </c>
    </row>
    <row r="9" spans="2:16" s="7" customFormat="1" ht="16.5" customHeight="1" x14ac:dyDescent="0.3">
      <c r="B9" s="63"/>
      <c r="C9" s="14" t="s">
        <v>29</v>
      </c>
      <c r="D9" s="21">
        <v>131174122</v>
      </c>
      <c r="E9" s="21">
        <v>19401760</v>
      </c>
      <c r="F9" s="21">
        <v>9769922</v>
      </c>
      <c r="G9" s="22"/>
      <c r="H9" s="21">
        <v>71499400</v>
      </c>
      <c r="I9" s="22"/>
      <c r="J9" s="22"/>
      <c r="K9" s="22"/>
      <c r="L9" s="22"/>
      <c r="M9" s="23">
        <f t="shared" si="0"/>
        <v>231845204</v>
      </c>
    </row>
    <row r="10" spans="2:16" s="7" customFormat="1" ht="16.5" customHeight="1" x14ac:dyDescent="0.3">
      <c r="B10" s="63"/>
      <c r="C10" s="14" t="s">
        <v>30</v>
      </c>
      <c r="D10" s="21">
        <v>78704473</v>
      </c>
      <c r="E10" s="24">
        <v>7760704</v>
      </c>
      <c r="F10" s="21">
        <v>3907969</v>
      </c>
      <c r="G10" s="22"/>
      <c r="H10" s="21">
        <v>42899640</v>
      </c>
      <c r="I10" s="22"/>
      <c r="J10" s="22"/>
      <c r="K10" s="22"/>
      <c r="L10" s="22"/>
      <c r="M10" s="23">
        <f t="shared" si="0"/>
        <v>133272786</v>
      </c>
    </row>
    <row r="11" spans="2:16" s="7" customFormat="1" ht="16.5" customHeight="1" x14ac:dyDescent="0.3">
      <c r="B11" s="63"/>
      <c r="C11" s="14" t="s">
        <v>31</v>
      </c>
      <c r="D11" s="21">
        <v>52469649</v>
      </c>
      <c r="E11" s="21">
        <v>11641056</v>
      </c>
      <c r="F11" s="21">
        <v>5861953</v>
      </c>
      <c r="G11" s="22"/>
      <c r="H11" s="21">
        <v>28599760</v>
      </c>
      <c r="I11" s="22"/>
      <c r="J11" s="22"/>
      <c r="K11" s="22"/>
      <c r="L11" s="22"/>
      <c r="M11" s="23">
        <f t="shared" si="0"/>
        <v>98572418</v>
      </c>
    </row>
    <row r="12" spans="2:16" s="7" customFormat="1" ht="16.5" customHeight="1" x14ac:dyDescent="0.3">
      <c r="B12" s="63" t="s">
        <v>6</v>
      </c>
      <c r="C12" s="14" t="s">
        <v>10</v>
      </c>
      <c r="D12" s="22"/>
      <c r="E12" s="22"/>
      <c r="F12" s="22"/>
      <c r="G12" s="21">
        <v>110</v>
      </c>
      <c r="H12" s="21">
        <v>25</v>
      </c>
      <c r="I12" s="21">
        <v>173</v>
      </c>
      <c r="J12" s="21">
        <v>88</v>
      </c>
      <c r="K12" s="21">
        <v>11</v>
      </c>
      <c r="L12" s="21">
        <v>171</v>
      </c>
      <c r="M12" s="23">
        <f t="shared" si="0"/>
        <v>578</v>
      </c>
    </row>
    <row r="13" spans="2:16" s="7" customFormat="1" ht="16.5" customHeight="1" x14ac:dyDescent="0.3">
      <c r="B13" s="63"/>
      <c r="C13" s="14" t="s">
        <v>29</v>
      </c>
      <c r="D13" s="22"/>
      <c r="E13" s="22"/>
      <c r="F13" s="22"/>
      <c r="G13" s="21">
        <v>8397030</v>
      </c>
      <c r="H13" s="21">
        <v>347432</v>
      </c>
      <c r="I13" s="21">
        <v>16578912</v>
      </c>
      <c r="J13" s="21">
        <v>15911968</v>
      </c>
      <c r="K13" s="21">
        <v>2458450</v>
      </c>
      <c r="L13" s="21">
        <v>12319473</v>
      </c>
      <c r="M13" s="23">
        <f t="shared" si="0"/>
        <v>56013265</v>
      </c>
    </row>
    <row r="14" spans="2:16" s="7" customFormat="1" ht="16.5" customHeight="1" x14ac:dyDescent="0.3">
      <c r="B14" s="63"/>
      <c r="C14" s="14" t="s">
        <v>30</v>
      </c>
      <c r="D14" s="22"/>
      <c r="E14" s="22"/>
      <c r="F14" s="22"/>
      <c r="G14" s="21">
        <v>3358812</v>
      </c>
      <c r="H14" s="21">
        <v>208459</v>
      </c>
      <c r="I14" s="21">
        <v>6631565</v>
      </c>
      <c r="J14" s="21">
        <v>6364787</v>
      </c>
      <c r="K14" s="21">
        <v>983380</v>
      </c>
      <c r="L14" s="21">
        <v>4927789</v>
      </c>
      <c r="M14" s="23">
        <f t="shared" si="0"/>
        <v>22474792</v>
      </c>
    </row>
    <row r="15" spans="2:16" s="7" customFormat="1" ht="16.8" customHeight="1" x14ac:dyDescent="0.3">
      <c r="B15" s="63"/>
      <c r="C15" s="14" t="s">
        <v>31</v>
      </c>
      <c r="D15" s="22"/>
      <c r="E15" s="22"/>
      <c r="F15" s="22"/>
      <c r="G15" s="21">
        <v>5038218</v>
      </c>
      <c r="H15" s="21">
        <v>138973</v>
      </c>
      <c r="I15" s="21">
        <v>9947347</v>
      </c>
      <c r="J15" s="21">
        <v>9547181</v>
      </c>
      <c r="K15" s="21">
        <v>1475070</v>
      </c>
      <c r="L15" s="21">
        <v>7391684</v>
      </c>
      <c r="M15" s="23">
        <f t="shared" si="0"/>
        <v>33538473</v>
      </c>
    </row>
    <row r="16" spans="2:16" s="7" customFormat="1" ht="16.8" customHeight="1" x14ac:dyDescent="0.3">
      <c r="B16" s="63" t="s">
        <v>39</v>
      </c>
      <c r="C16" s="14" t="s">
        <v>10</v>
      </c>
      <c r="D16" s="22"/>
      <c r="E16" s="22"/>
      <c r="F16" s="22"/>
      <c r="G16" s="22"/>
      <c r="H16" s="22"/>
      <c r="I16" s="21">
        <v>120</v>
      </c>
      <c r="J16" s="21">
        <v>6</v>
      </c>
      <c r="K16" s="22"/>
      <c r="L16" s="22"/>
      <c r="M16" s="23">
        <f t="shared" si="0"/>
        <v>126</v>
      </c>
    </row>
    <row r="17" spans="2:13" s="7" customFormat="1" ht="16.8" customHeight="1" x14ac:dyDescent="0.3">
      <c r="B17" s="63"/>
      <c r="C17" s="14" t="s">
        <v>29</v>
      </c>
      <c r="D17" s="22"/>
      <c r="E17" s="22"/>
      <c r="F17" s="22"/>
      <c r="G17" s="22"/>
      <c r="H17" s="22"/>
      <c r="I17" s="21">
        <v>16576288</v>
      </c>
      <c r="J17" s="21">
        <v>6721152</v>
      </c>
      <c r="K17" s="22"/>
      <c r="L17" s="22"/>
      <c r="M17" s="23">
        <f t="shared" si="0"/>
        <v>23297440</v>
      </c>
    </row>
    <row r="18" spans="2:13" s="7" customFormat="1" ht="16.8" customHeight="1" x14ac:dyDescent="0.3">
      <c r="B18" s="63"/>
      <c r="C18" s="14" t="s">
        <v>30</v>
      </c>
      <c r="D18" s="22"/>
      <c r="E18" s="22"/>
      <c r="F18" s="22"/>
      <c r="G18" s="22"/>
      <c r="H18" s="22"/>
      <c r="I18" s="21">
        <v>6630515</v>
      </c>
      <c r="J18" s="21">
        <v>2688461</v>
      </c>
      <c r="K18" s="22"/>
      <c r="L18" s="22"/>
      <c r="M18" s="23">
        <f t="shared" si="0"/>
        <v>9318976</v>
      </c>
    </row>
    <row r="19" spans="2:13" s="7" customFormat="1" ht="16.8" customHeight="1" x14ac:dyDescent="0.3">
      <c r="B19" s="63"/>
      <c r="C19" s="14" t="s">
        <v>31</v>
      </c>
      <c r="D19" s="22"/>
      <c r="E19" s="22"/>
      <c r="F19" s="22"/>
      <c r="G19" s="22"/>
      <c r="H19" s="22"/>
      <c r="I19" s="21">
        <v>9945773</v>
      </c>
      <c r="J19" s="21">
        <v>4032691</v>
      </c>
      <c r="K19" s="22"/>
      <c r="L19" s="22"/>
      <c r="M19" s="23">
        <f t="shared" si="0"/>
        <v>13978464</v>
      </c>
    </row>
    <row r="20" spans="2:13" s="7" customFormat="1" ht="16.5" customHeight="1" x14ac:dyDescent="0.3">
      <c r="B20" s="63" t="s">
        <v>8</v>
      </c>
      <c r="C20" s="14" t="s">
        <v>10</v>
      </c>
      <c r="D20" s="21">
        <v>756</v>
      </c>
      <c r="E20" s="21">
        <v>210</v>
      </c>
      <c r="F20" s="21">
        <v>124</v>
      </c>
      <c r="G20" s="22"/>
      <c r="H20" s="22"/>
      <c r="I20" s="22"/>
      <c r="J20" s="22"/>
      <c r="K20" s="22"/>
      <c r="L20" s="22"/>
      <c r="M20" s="23">
        <f t="shared" si="0"/>
        <v>1090</v>
      </c>
    </row>
    <row r="21" spans="2:13" s="7" customFormat="1" ht="16.5" customHeight="1" x14ac:dyDescent="0.3">
      <c r="B21" s="63"/>
      <c r="C21" s="14" t="s">
        <v>29</v>
      </c>
      <c r="D21" s="21">
        <v>408489300</v>
      </c>
      <c r="E21" s="21">
        <v>29072882</v>
      </c>
      <c r="F21" s="21">
        <v>25011802</v>
      </c>
      <c r="G21" s="22"/>
      <c r="H21" s="22"/>
      <c r="I21" s="22"/>
      <c r="J21" s="22"/>
      <c r="K21" s="22"/>
      <c r="L21" s="22"/>
      <c r="M21" s="23">
        <f t="shared" si="0"/>
        <v>462573984</v>
      </c>
    </row>
    <row r="22" spans="2:13" s="7" customFormat="1" ht="16.5" customHeight="1" x14ac:dyDescent="0.3">
      <c r="B22" s="63"/>
      <c r="C22" s="14" t="s">
        <v>30</v>
      </c>
      <c r="D22" s="21">
        <v>245093580</v>
      </c>
      <c r="E22" s="21">
        <v>11629152</v>
      </c>
      <c r="F22" s="21">
        <v>10004721</v>
      </c>
      <c r="G22" s="22"/>
      <c r="H22" s="22"/>
      <c r="I22" s="22"/>
      <c r="J22" s="22"/>
      <c r="K22" s="22"/>
      <c r="L22" s="22"/>
      <c r="M22" s="23">
        <f t="shared" si="0"/>
        <v>266727453</v>
      </c>
    </row>
    <row r="23" spans="2:13" s="7" customFormat="1" ht="16.5" customHeight="1" x14ac:dyDescent="0.3">
      <c r="B23" s="63"/>
      <c r="C23" s="14" t="s">
        <v>31</v>
      </c>
      <c r="D23" s="21">
        <v>163395720</v>
      </c>
      <c r="E23" s="21">
        <v>17443730</v>
      </c>
      <c r="F23" s="21">
        <v>15007081</v>
      </c>
      <c r="G23" s="22"/>
      <c r="H23" s="22"/>
      <c r="I23" s="22"/>
      <c r="J23" s="22"/>
      <c r="K23" s="22"/>
      <c r="L23" s="22"/>
      <c r="M23" s="23">
        <f t="shared" si="0"/>
        <v>195846531</v>
      </c>
    </row>
    <row r="24" spans="2:13" s="7" customFormat="1" ht="16.5" customHeight="1" x14ac:dyDescent="0.3">
      <c r="B24" s="67" t="s">
        <v>46</v>
      </c>
      <c r="C24" s="14" t="s">
        <v>10</v>
      </c>
      <c r="D24" s="22"/>
      <c r="E24" s="22"/>
      <c r="F24" s="22"/>
      <c r="G24" s="22"/>
      <c r="H24" s="21">
        <v>3</v>
      </c>
      <c r="I24" s="22"/>
      <c r="J24" s="22"/>
      <c r="K24" s="22"/>
      <c r="L24" s="22"/>
      <c r="M24" s="23">
        <f t="shared" si="0"/>
        <v>3</v>
      </c>
    </row>
    <row r="25" spans="2:13" s="7" customFormat="1" ht="16.5" customHeight="1" x14ac:dyDescent="0.3">
      <c r="B25" s="68"/>
      <c r="C25" s="14" t="s">
        <v>29</v>
      </c>
      <c r="D25" s="22"/>
      <c r="E25" s="22"/>
      <c r="F25" s="22"/>
      <c r="G25" s="22"/>
      <c r="H25" s="21">
        <v>56157</v>
      </c>
      <c r="I25" s="22"/>
      <c r="J25" s="22"/>
      <c r="K25" s="22"/>
      <c r="L25" s="22"/>
      <c r="M25" s="23">
        <f t="shared" si="0"/>
        <v>56157</v>
      </c>
    </row>
    <row r="26" spans="2:13" s="7" customFormat="1" ht="16.5" customHeight="1" x14ac:dyDescent="0.3">
      <c r="B26" s="68"/>
      <c r="C26" s="14" t="s">
        <v>30</v>
      </c>
      <c r="D26" s="22"/>
      <c r="E26" s="22"/>
      <c r="F26" s="22"/>
      <c r="G26" s="22"/>
      <c r="H26" s="21">
        <v>33694</v>
      </c>
      <c r="I26" s="22"/>
      <c r="J26" s="22"/>
      <c r="K26" s="22"/>
      <c r="L26" s="22"/>
      <c r="M26" s="23">
        <f t="shared" si="0"/>
        <v>33694</v>
      </c>
    </row>
    <row r="27" spans="2:13" s="7" customFormat="1" ht="16.5" customHeight="1" x14ac:dyDescent="0.3">
      <c r="B27" s="69"/>
      <c r="C27" s="14" t="s">
        <v>31</v>
      </c>
      <c r="D27" s="22"/>
      <c r="E27" s="22"/>
      <c r="F27" s="22"/>
      <c r="G27" s="22"/>
      <c r="H27" s="21">
        <v>22463</v>
      </c>
      <c r="I27" s="22"/>
      <c r="J27" s="22"/>
      <c r="K27" s="22"/>
      <c r="L27" s="22"/>
      <c r="M27" s="23">
        <f t="shared" si="0"/>
        <v>22463</v>
      </c>
    </row>
    <row r="28" spans="2:13" s="7" customFormat="1" ht="16.5" customHeight="1" x14ac:dyDescent="0.3">
      <c r="B28" s="67" t="s">
        <v>47</v>
      </c>
      <c r="C28" s="14" t="s">
        <v>10</v>
      </c>
      <c r="D28" s="22"/>
      <c r="E28" s="22"/>
      <c r="F28" s="22"/>
      <c r="G28" s="22"/>
      <c r="H28" s="21">
        <v>2</v>
      </c>
      <c r="I28" s="22"/>
      <c r="J28" s="22"/>
      <c r="K28" s="22"/>
      <c r="L28" s="22"/>
      <c r="M28" s="23">
        <f t="shared" si="0"/>
        <v>2</v>
      </c>
    </row>
    <row r="29" spans="2:13" s="7" customFormat="1" ht="16.5" customHeight="1" x14ac:dyDescent="0.3">
      <c r="B29" s="68"/>
      <c r="C29" s="14" t="s">
        <v>29</v>
      </c>
      <c r="D29" s="22"/>
      <c r="E29" s="22"/>
      <c r="F29" s="22"/>
      <c r="G29" s="22"/>
      <c r="H29" s="21">
        <v>34258</v>
      </c>
      <c r="I29" s="22"/>
      <c r="J29" s="22"/>
      <c r="K29" s="22"/>
      <c r="L29" s="22"/>
      <c r="M29" s="23">
        <f t="shared" si="0"/>
        <v>34258</v>
      </c>
    </row>
    <row r="30" spans="2:13" s="7" customFormat="1" ht="16.5" customHeight="1" x14ac:dyDescent="0.3">
      <c r="B30" s="68"/>
      <c r="C30" s="14" t="s">
        <v>30</v>
      </c>
      <c r="D30" s="22"/>
      <c r="E30" s="22"/>
      <c r="F30" s="22"/>
      <c r="G30" s="22"/>
      <c r="H30" s="21">
        <v>20555</v>
      </c>
      <c r="I30" s="22"/>
      <c r="J30" s="22"/>
      <c r="K30" s="22"/>
      <c r="L30" s="22"/>
      <c r="M30" s="23">
        <f t="shared" si="0"/>
        <v>20555</v>
      </c>
    </row>
    <row r="31" spans="2:13" s="7" customFormat="1" ht="16.5" customHeight="1" x14ac:dyDescent="0.3">
      <c r="B31" s="69"/>
      <c r="C31" s="14" t="s">
        <v>31</v>
      </c>
      <c r="D31" s="22"/>
      <c r="E31" s="22"/>
      <c r="F31" s="22"/>
      <c r="G31" s="22"/>
      <c r="H31" s="21">
        <v>13703</v>
      </c>
      <c r="I31" s="22"/>
      <c r="J31" s="22"/>
      <c r="K31" s="22"/>
      <c r="L31" s="22"/>
      <c r="M31" s="23">
        <f t="shared" si="0"/>
        <v>13703</v>
      </c>
    </row>
    <row r="32" spans="2:13" s="7" customFormat="1" ht="16.5" customHeight="1" x14ac:dyDescent="0.3">
      <c r="B32" s="67" t="s">
        <v>48</v>
      </c>
      <c r="C32" s="14" t="s">
        <v>10</v>
      </c>
      <c r="D32" s="22"/>
      <c r="E32" s="22"/>
      <c r="F32" s="22"/>
      <c r="G32" s="22"/>
      <c r="H32" s="21">
        <v>97</v>
      </c>
      <c r="I32" s="22"/>
      <c r="J32" s="22"/>
      <c r="K32" s="22"/>
      <c r="L32" s="22"/>
      <c r="M32" s="23">
        <f t="shared" si="0"/>
        <v>97</v>
      </c>
    </row>
    <row r="33" spans="2:13" s="7" customFormat="1" ht="16.5" customHeight="1" x14ac:dyDescent="0.3">
      <c r="B33" s="68"/>
      <c r="C33" s="14" t="s">
        <v>29</v>
      </c>
      <c r="D33" s="22"/>
      <c r="E33" s="22"/>
      <c r="F33" s="22"/>
      <c r="G33" s="22"/>
      <c r="H33" s="21">
        <v>20799183</v>
      </c>
      <c r="I33" s="22"/>
      <c r="J33" s="22"/>
      <c r="K33" s="22"/>
      <c r="L33" s="22"/>
      <c r="M33" s="23">
        <f t="shared" si="0"/>
        <v>20799183</v>
      </c>
    </row>
    <row r="34" spans="2:13" s="7" customFormat="1" ht="16.5" customHeight="1" x14ac:dyDescent="0.3">
      <c r="B34" s="68"/>
      <c r="C34" s="14" t="s">
        <v>30</v>
      </c>
      <c r="D34" s="22"/>
      <c r="E34" s="22"/>
      <c r="F34" s="22"/>
      <c r="G34" s="22"/>
      <c r="H34" s="21">
        <v>12479510</v>
      </c>
      <c r="I34" s="22"/>
      <c r="J34" s="22"/>
      <c r="K34" s="22"/>
      <c r="L34" s="22"/>
      <c r="M34" s="23">
        <f t="shared" si="0"/>
        <v>12479510</v>
      </c>
    </row>
    <row r="35" spans="2:13" s="7" customFormat="1" ht="16.5" customHeight="1" x14ac:dyDescent="0.3">
      <c r="B35" s="69"/>
      <c r="C35" s="14" t="s">
        <v>31</v>
      </c>
      <c r="D35" s="22"/>
      <c r="E35" s="22"/>
      <c r="F35" s="22"/>
      <c r="G35" s="22"/>
      <c r="H35" s="21">
        <v>8319673</v>
      </c>
      <c r="I35" s="22"/>
      <c r="J35" s="21"/>
      <c r="K35" s="22"/>
      <c r="L35" s="22"/>
      <c r="M35" s="23">
        <f t="shared" si="0"/>
        <v>8319673</v>
      </c>
    </row>
    <row r="36" spans="2:13" s="7" customFormat="1" ht="16.5" customHeight="1" x14ac:dyDescent="0.3">
      <c r="B36" s="63" t="s">
        <v>32</v>
      </c>
      <c r="C36" s="14" t="s">
        <v>10</v>
      </c>
      <c r="D36" s="25">
        <f>D4+D8+D12+D16+D20+D24+D28+D32</f>
        <v>1405</v>
      </c>
      <c r="E36" s="25">
        <f t="shared" ref="E36:L36" si="1">E4+E8+E12+E16+E20+E24+E28+E32</f>
        <v>453</v>
      </c>
      <c r="F36" s="25">
        <f t="shared" si="1"/>
        <v>235</v>
      </c>
      <c r="G36" s="25">
        <f t="shared" si="1"/>
        <v>110</v>
      </c>
      <c r="H36" s="25">
        <f t="shared" si="1"/>
        <v>6730</v>
      </c>
      <c r="I36" s="25">
        <f t="shared" si="1"/>
        <v>319</v>
      </c>
      <c r="J36" s="25">
        <f t="shared" si="1"/>
        <v>94</v>
      </c>
      <c r="K36" s="25">
        <f t="shared" si="1"/>
        <v>11</v>
      </c>
      <c r="L36" s="25">
        <f t="shared" si="1"/>
        <v>171</v>
      </c>
      <c r="M36" s="70">
        <f>SUM(D36:L36)</f>
        <v>9528</v>
      </c>
    </row>
    <row r="37" spans="2:13" s="7" customFormat="1" ht="16.5" customHeight="1" x14ac:dyDescent="0.3">
      <c r="B37" s="63"/>
      <c r="C37" s="14" t="s">
        <v>29</v>
      </c>
      <c r="D37" s="25">
        <v>541169886</v>
      </c>
      <c r="E37" s="25">
        <v>49054715</v>
      </c>
      <c r="F37" s="25">
        <v>35676129</v>
      </c>
      <c r="G37" s="25">
        <v>8397030</v>
      </c>
      <c r="H37" s="25">
        <v>92736430</v>
      </c>
      <c r="I37" s="25">
        <v>34407955</v>
      </c>
      <c r="J37" s="25">
        <v>22633120</v>
      </c>
      <c r="K37" s="25">
        <v>2458450</v>
      </c>
      <c r="L37" s="25">
        <v>12319473</v>
      </c>
      <c r="M37" s="70">
        <f t="shared" ref="M37:M39" si="2">SUM(D37:L37)</f>
        <v>798853188</v>
      </c>
    </row>
    <row r="38" spans="2:13" s="7" customFormat="1" ht="16.5" customHeight="1" x14ac:dyDescent="0.3">
      <c r="B38" s="63"/>
      <c r="C38" s="14" t="s">
        <v>30</v>
      </c>
      <c r="D38" s="25">
        <v>324701931</v>
      </c>
      <c r="E38" s="25">
        <v>19621885</v>
      </c>
      <c r="F38" s="25">
        <v>14270452</v>
      </c>
      <c r="G38" s="25">
        <v>3358812</v>
      </c>
      <c r="H38" s="25">
        <v>55641858</v>
      </c>
      <c r="I38" s="25">
        <v>13763182</v>
      </c>
      <c r="J38" s="25">
        <v>9053248</v>
      </c>
      <c r="K38" s="25">
        <v>983380</v>
      </c>
      <c r="L38" s="25">
        <v>4927789</v>
      </c>
      <c r="M38" s="70">
        <f t="shared" si="2"/>
        <v>446322537</v>
      </c>
    </row>
    <row r="39" spans="2:13" s="7" customFormat="1" ht="16.5" customHeight="1" x14ac:dyDescent="0.3">
      <c r="B39" s="63"/>
      <c r="C39" s="14" t="s">
        <v>31</v>
      </c>
      <c r="D39" s="25">
        <v>216467955</v>
      </c>
      <c r="E39" s="25">
        <v>29432830</v>
      </c>
      <c r="F39" s="25">
        <v>21405677</v>
      </c>
      <c r="G39" s="25">
        <v>5038218</v>
      </c>
      <c r="H39" s="25">
        <v>37094572</v>
      </c>
      <c r="I39" s="25">
        <v>20644773</v>
      </c>
      <c r="J39" s="25">
        <v>13579872</v>
      </c>
      <c r="K39" s="25">
        <v>1475070</v>
      </c>
      <c r="L39" s="25">
        <v>7391684</v>
      </c>
      <c r="M39" s="70">
        <f t="shared" si="2"/>
        <v>352530651</v>
      </c>
    </row>
    <row r="41" spans="2:13" ht="33.6" customHeight="1" x14ac:dyDescent="0.35">
      <c r="C41" s="62" t="s">
        <v>42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2:13" x14ac:dyDescent="0.35">
      <c r="C42" s="4" t="s">
        <v>11</v>
      </c>
    </row>
    <row r="43" spans="2:13" x14ac:dyDescent="0.35">
      <c r="C43" s="6" t="s">
        <v>34</v>
      </c>
    </row>
  </sheetData>
  <mergeCells count="13">
    <mergeCell ref="B1:M1"/>
    <mergeCell ref="C41:M41"/>
    <mergeCell ref="B3:C3"/>
    <mergeCell ref="B2:M2"/>
    <mergeCell ref="B4:B7"/>
    <mergeCell ref="B36:B39"/>
    <mergeCell ref="B20:B23"/>
    <mergeCell ref="B8:B11"/>
    <mergeCell ref="B12:B15"/>
    <mergeCell ref="B16:B19"/>
    <mergeCell ref="B32:B35"/>
    <mergeCell ref="B28:B31"/>
    <mergeCell ref="B24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"/>
  <sheetViews>
    <sheetView tabSelected="1" view="pageBreakPreview" zoomScaleSheetLayoutView="10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Q97" sqref="Q97"/>
    </sheetView>
  </sheetViews>
  <sheetFormatPr defaultColWidth="9.109375" defaultRowHeight="15" x14ac:dyDescent="0.35"/>
  <cols>
    <col min="1" max="1" width="22.33203125" style="1" customWidth="1"/>
    <col min="2" max="2" width="35" style="9" customWidth="1"/>
    <col min="3" max="3" width="9.88671875" style="13" customWidth="1"/>
    <col min="4" max="4" width="8.6640625" style="13" customWidth="1"/>
    <col min="5" max="5" width="8.33203125" style="13" customWidth="1"/>
    <col min="6" max="6" width="11" style="13" customWidth="1"/>
    <col min="7" max="7" width="12.5546875" style="29" customWidth="1"/>
    <col min="8" max="8" width="8.109375" style="13" customWidth="1"/>
    <col min="9" max="9" width="10.77734375" style="29" customWidth="1"/>
    <col min="10" max="10" width="14" style="13" customWidth="1"/>
    <col min="11" max="11" width="10.21875" style="13" customWidth="1"/>
    <col min="12" max="12" width="20" style="31" customWidth="1"/>
    <col min="13" max="14" width="9" style="10" customWidth="1"/>
    <col min="15" max="15" width="7.44140625" style="10" customWidth="1"/>
    <col min="16" max="16" width="9" style="10" customWidth="1"/>
    <col min="17" max="17" width="12.21875" style="10" customWidth="1"/>
    <col min="18" max="18" width="7.5546875" style="10" customWidth="1"/>
    <col min="19" max="19" width="10.77734375" style="30" customWidth="1"/>
    <col min="20" max="20" width="16.6640625" style="10" customWidth="1"/>
    <col min="21" max="21" width="15.109375" style="10" customWidth="1"/>
    <col min="22" max="22" width="15" style="11" customWidth="1"/>
    <col min="23" max="16384" width="9.109375" style="1"/>
  </cols>
  <sheetData>
    <row r="1" spans="1:22" ht="38.4" customHeight="1" thickBot="1" x14ac:dyDescent="0.4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22" ht="18.600000000000001" customHeight="1" x14ac:dyDescent="0.35">
      <c r="A2" s="52" t="s">
        <v>23</v>
      </c>
      <c r="B2" s="50" t="s">
        <v>9</v>
      </c>
      <c r="C2" s="57" t="s">
        <v>35</v>
      </c>
      <c r="D2" s="57"/>
      <c r="E2" s="57"/>
      <c r="F2" s="57"/>
      <c r="G2" s="57"/>
      <c r="H2" s="57"/>
      <c r="I2" s="57"/>
      <c r="J2" s="57"/>
      <c r="K2" s="57"/>
      <c r="L2" s="57"/>
      <c r="M2" s="54" t="s">
        <v>24</v>
      </c>
      <c r="N2" s="54"/>
      <c r="O2" s="54"/>
      <c r="P2" s="54"/>
      <c r="Q2" s="54"/>
      <c r="R2" s="54"/>
      <c r="S2" s="54"/>
      <c r="T2" s="54"/>
      <c r="U2" s="54"/>
      <c r="V2" s="55"/>
    </row>
    <row r="3" spans="1:22" s="2" customFormat="1" ht="42.6" customHeight="1" x14ac:dyDescent="0.3">
      <c r="A3" s="53"/>
      <c r="B3" s="51"/>
      <c r="C3" s="35" t="s">
        <v>0</v>
      </c>
      <c r="D3" s="35" t="s">
        <v>1</v>
      </c>
      <c r="E3" s="35" t="s">
        <v>2</v>
      </c>
      <c r="F3" s="35" t="s">
        <v>3</v>
      </c>
      <c r="G3" s="36" t="s">
        <v>4</v>
      </c>
      <c r="H3" s="36" t="s">
        <v>36</v>
      </c>
      <c r="I3" s="36" t="s">
        <v>37</v>
      </c>
      <c r="J3" s="36" t="s">
        <v>38</v>
      </c>
      <c r="K3" s="36" t="s">
        <v>45</v>
      </c>
      <c r="L3" s="37" t="s">
        <v>25</v>
      </c>
      <c r="M3" s="36" t="s">
        <v>0</v>
      </c>
      <c r="N3" s="36" t="s">
        <v>1</v>
      </c>
      <c r="O3" s="36" t="s">
        <v>2</v>
      </c>
      <c r="P3" s="36" t="s">
        <v>3</v>
      </c>
      <c r="Q3" s="36" t="s">
        <v>4</v>
      </c>
      <c r="R3" s="36" t="s">
        <v>36</v>
      </c>
      <c r="S3" s="36" t="s">
        <v>37</v>
      </c>
      <c r="T3" s="37" t="s">
        <v>38</v>
      </c>
      <c r="U3" s="37" t="s">
        <v>45</v>
      </c>
      <c r="V3" s="38" t="s">
        <v>25</v>
      </c>
    </row>
    <row r="4" spans="1:22" s="2" customFormat="1" ht="34.799999999999997" customHeight="1" x14ac:dyDescent="0.3">
      <c r="A4" s="56" t="s">
        <v>13</v>
      </c>
      <c r="B4" s="15" t="s">
        <v>5</v>
      </c>
      <c r="C4" s="39">
        <v>0</v>
      </c>
      <c r="D4" s="39">
        <v>0</v>
      </c>
      <c r="E4" s="39">
        <v>0</v>
      </c>
      <c r="F4" s="27"/>
      <c r="G4" s="27"/>
      <c r="H4" s="26">
        <v>0</v>
      </c>
      <c r="I4" s="26">
        <v>0</v>
      </c>
      <c r="J4" s="27"/>
      <c r="K4" s="27"/>
      <c r="L4" s="27">
        <f>SUM(C4:K4)</f>
        <v>0</v>
      </c>
      <c r="M4" s="26">
        <v>0</v>
      </c>
      <c r="N4" s="26">
        <v>0</v>
      </c>
      <c r="O4" s="26">
        <v>0</v>
      </c>
      <c r="P4" s="27"/>
      <c r="Q4" s="27"/>
      <c r="R4" s="26">
        <v>0</v>
      </c>
      <c r="S4" s="26">
        <v>0</v>
      </c>
      <c r="T4" s="27"/>
      <c r="U4" s="27"/>
      <c r="V4" s="45">
        <f t="shared" ref="V4:V10" si="0">SUM(M4:U4)</f>
        <v>0</v>
      </c>
    </row>
    <row r="5" spans="1:22" x14ac:dyDescent="0.35">
      <c r="A5" s="56"/>
      <c r="B5" s="15" t="s">
        <v>7</v>
      </c>
      <c r="C5" s="26">
        <v>99.6</v>
      </c>
      <c r="D5" s="26">
        <v>2.46</v>
      </c>
      <c r="E5" s="26">
        <v>0</v>
      </c>
      <c r="F5" s="27"/>
      <c r="G5" s="26">
        <v>272</v>
      </c>
      <c r="H5" s="27"/>
      <c r="I5" s="27"/>
      <c r="J5" s="27"/>
      <c r="K5" s="27"/>
      <c r="L5" s="27">
        <f>SUM(C5:K5)</f>
        <v>374.06</v>
      </c>
      <c r="M5" s="26">
        <v>72</v>
      </c>
      <c r="N5" s="26">
        <v>4</v>
      </c>
      <c r="O5" s="26">
        <v>0</v>
      </c>
      <c r="P5" s="27"/>
      <c r="Q5" s="26">
        <v>58</v>
      </c>
      <c r="R5" s="27"/>
      <c r="S5" s="27"/>
      <c r="T5" s="27"/>
      <c r="U5" s="27"/>
      <c r="V5" s="45">
        <f t="shared" si="0"/>
        <v>134</v>
      </c>
    </row>
    <row r="6" spans="1:22" x14ac:dyDescent="0.35">
      <c r="A6" s="56"/>
      <c r="B6" s="15" t="s">
        <v>6</v>
      </c>
      <c r="C6" s="27"/>
      <c r="D6" s="27"/>
      <c r="E6" s="27"/>
      <c r="F6" s="26">
        <v>15.35</v>
      </c>
      <c r="G6" s="26">
        <v>0</v>
      </c>
      <c r="H6" s="26">
        <v>2.89</v>
      </c>
      <c r="I6" s="26">
        <v>0</v>
      </c>
      <c r="J6" s="26">
        <v>7.15</v>
      </c>
      <c r="K6" s="26">
        <v>0</v>
      </c>
      <c r="L6" s="27">
        <f t="shared" ref="L6:L68" si="1">SUM(C6:K6)</f>
        <v>25.39</v>
      </c>
      <c r="M6" s="27"/>
      <c r="N6" s="27"/>
      <c r="O6" s="27"/>
      <c r="P6" s="26">
        <v>26</v>
      </c>
      <c r="Q6" s="26">
        <v>0</v>
      </c>
      <c r="R6" s="26">
        <v>5</v>
      </c>
      <c r="S6" s="26">
        <v>0</v>
      </c>
      <c r="T6" s="26">
        <v>7</v>
      </c>
      <c r="U6" s="26"/>
      <c r="V6" s="45">
        <f t="shared" si="0"/>
        <v>38</v>
      </c>
    </row>
    <row r="7" spans="1:22" ht="26.4" x14ac:dyDescent="0.35">
      <c r="A7" s="56"/>
      <c r="B7" s="16" t="s">
        <v>12</v>
      </c>
      <c r="C7" s="26">
        <v>318.57</v>
      </c>
      <c r="D7" s="39">
        <v>7</v>
      </c>
      <c r="E7" s="26">
        <v>0</v>
      </c>
      <c r="F7" s="27"/>
      <c r="G7" s="27"/>
      <c r="H7" s="27"/>
      <c r="I7" s="27"/>
      <c r="J7" s="27"/>
      <c r="K7" s="27"/>
      <c r="L7" s="27">
        <f>SUM(C7:K7)</f>
        <v>325.57</v>
      </c>
      <c r="M7" s="26">
        <v>214</v>
      </c>
      <c r="N7" s="26">
        <v>1</v>
      </c>
      <c r="O7" s="26">
        <v>0</v>
      </c>
      <c r="P7" s="27"/>
      <c r="Q7" s="27"/>
      <c r="R7" s="27"/>
      <c r="S7" s="27"/>
      <c r="T7" s="27"/>
      <c r="U7" s="27"/>
      <c r="V7" s="45">
        <f t="shared" si="0"/>
        <v>215</v>
      </c>
    </row>
    <row r="8" spans="1:22" x14ac:dyDescent="0.35">
      <c r="A8" s="56"/>
      <c r="B8" s="16" t="s">
        <v>40</v>
      </c>
      <c r="C8" s="27"/>
      <c r="D8" s="27"/>
      <c r="E8" s="27"/>
      <c r="F8" s="27"/>
      <c r="G8" s="27"/>
      <c r="H8" s="26">
        <v>13.86</v>
      </c>
      <c r="I8" s="26">
        <v>0</v>
      </c>
      <c r="J8" s="27"/>
      <c r="K8" s="27"/>
      <c r="L8" s="27">
        <f t="shared" si="1"/>
        <v>13.86</v>
      </c>
      <c r="M8" s="27"/>
      <c r="N8" s="27"/>
      <c r="O8" s="27"/>
      <c r="P8" s="27"/>
      <c r="Q8" s="27"/>
      <c r="R8" s="26">
        <v>15</v>
      </c>
      <c r="S8" s="26">
        <v>0</v>
      </c>
      <c r="T8" s="27"/>
      <c r="U8" s="27"/>
      <c r="V8" s="45">
        <f t="shared" si="0"/>
        <v>15</v>
      </c>
    </row>
    <row r="9" spans="1:22" x14ac:dyDescent="0.35">
      <c r="A9" s="56"/>
      <c r="B9" s="16" t="s">
        <v>46</v>
      </c>
      <c r="C9" s="27"/>
      <c r="D9" s="27"/>
      <c r="E9" s="27"/>
      <c r="F9" s="27"/>
      <c r="G9" s="26">
        <v>0.6</v>
      </c>
      <c r="H9" s="27"/>
      <c r="I9" s="27"/>
      <c r="J9" s="27"/>
      <c r="K9" s="27"/>
      <c r="L9" s="27">
        <f t="shared" si="1"/>
        <v>0.6</v>
      </c>
      <c r="M9" s="27"/>
      <c r="N9" s="27"/>
      <c r="O9" s="27"/>
      <c r="P9" s="27"/>
      <c r="Q9" s="26">
        <v>1</v>
      </c>
      <c r="R9" s="27"/>
      <c r="S9" s="27"/>
      <c r="T9" s="27"/>
      <c r="U9" s="27"/>
      <c r="V9" s="45">
        <f t="shared" si="0"/>
        <v>1</v>
      </c>
    </row>
    <row r="10" spans="1:22" x14ac:dyDescent="0.35">
      <c r="A10" s="56"/>
      <c r="B10" s="16" t="s">
        <v>47</v>
      </c>
      <c r="C10" s="27"/>
      <c r="D10" s="27"/>
      <c r="E10" s="27"/>
      <c r="F10" s="27"/>
      <c r="G10" s="26">
        <v>0</v>
      </c>
      <c r="H10" s="27"/>
      <c r="I10" s="27"/>
      <c r="J10" s="27"/>
      <c r="K10" s="27"/>
      <c r="L10" s="27">
        <f t="shared" si="1"/>
        <v>0</v>
      </c>
      <c r="M10" s="27"/>
      <c r="N10" s="27"/>
      <c r="O10" s="27"/>
      <c r="P10" s="27"/>
      <c r="Q10" s="26">
        <v>0</v>
      </c>
      <c r="R10" s="27"/>
      <c r="S10" s="27"/>
      <c r="T10" s="27"/>
      <c r="U10" s="27"/>
      <c r="V10" s="45">
        <f t="shared" si="0"/>
        <v>0</v>
      </c>
    </row>
    <row r="11" spans="1:22" x14ac:dyDescent="0.35">
      <c r="A11" s="56"/>
      <c r="B11" s="16" t="s">
        <v>48</v>
      </c>
      <c r="C11" s="27"/>
      <c r="D11" s="27"/>
      <c r="E11" s="27"/>
      <c r="F11" s="27"/>
      <c r="G11" s="26">
        <v>33.76</v>
      </c>
      <c r="H11" s="27"/>
      <c r="I11" s="27"/>
      <c r="J11" s="27"/>
      <c r="K11" s="27"/>
      <c r="L11" s="27">
        <f t="shared" si="1"/>
        <v>33.76</v>
      </c>
      <c r="M11" s="27"/>
      <c r="N11" s="27"/>
      <c r="O11" s="27"/>
      <c r="P11" s="27"/>
      <c r="Q11" s="26">
        <v>20</v>
      </c>
      <c r="R11" s="27"/>
      <c r="S11" s="27"/>
      <c r="T11" s="27"/>
      <c r="U11" s="27"/>
      <c r="V11" s="45">
        <f t="shared" ref="V11:V74" si="2">SUM(M11:U11)</f>
        <v>20</v>
      </c>
    </row>
    <row r="12" spans="1:22" s="12" customFormat="1" ht="19.2" customHeight="1" x14ac:dyDescent="0.35">
      <c r="A12" s="49" t="s">
        <v>26</v>
      </c>
      <c r="B12" s="49"/>
      <c r="C12" s="41">
        <f>SUM(C5:C11)</f>
        <v>418.16999999999996</v>
      </c>
      <c r="D12" s="41">
        <f t="shared" ref="D12:F12" si="3">SUM(D5:D11)</f>
        <v>9.4600000000000009</v>
      </c>
      <c r="E12" s="41">
        <f t="shared" si="3"/>
        <v>0</v>
      </c>
      <c r="F12" s="41">
        <f t="shared" si="3"/>
        <v>15.35</v>
      </c>
      <c r="G12" s="41">
        <f>SUM(G4:G11)</f>
        <v>306.36</v>
      </c>
      <c r="H12" s="41">
        <f>SUM(H4:H11)</f>
        <v>16.75</v>
      </c>
      <c r="I12" s="41">
        <f>SUM(I4:I11)</f>
        <v>0</v>
      </c>
      <c r="J12" s="41">
        <f>SUM(J4:J11)</f>
        <v>7.15</v>
      </c>
      <c r="K12" s="41">
        <f>SUM(K4:K11)</f>
        <v>0</v>
      </c>
      <c r="L12" s="45">
        <f>SUM(C12:K12)</f>
        <v>773.2399999999999</v>
      </c>
      <c r="M12" s="41">
        <f t="shared" ref="M12:S12" si="4">SUM(M4:M11)</f>
        <v>286</v>
      </c>
      <c r="N12" s="41">
        <f t="shared" si="4"/>
        <v>5</v>
      </c>
      <c r="O12" s="41">
        <f t="shared" si="4"/>
        <v>0</v>
      </c>
      <c r="P12" s="41">
        <f>SUM(P4:P11)</f>
        <v>26</v>
      </c>
      <c r="Q12" s="41">
        <f>SUM(Q4:Q11)</f>
        <v>79</v>
      </c>
      <c r="R12" s="41">
        <f>SUM(R4:R11)</f>
        <v>20</v>
      </c>
      <c r="S12" s="41">
        <f t="shared" si="4"/>
        <v>0</v>
      </c>
      <c r="T12" s="41">
        <f>SUM(T4:T11)</f>
        <v>7</v>
      </c>
      <c r="U12" s="41">
        <f>SUM(U4:U11)</f>
        <v>0</v>
      </c>
      <c r="V12" s="45">
        <f>SUM(M12:U12)</f>
        <v>423</v>
      </c>
    </row>
    <row r="13" spans="1:22" x14ac:dyDescent="0.35">
      <c r="A13" s="48" t="s">
        <v>14</v>
      </c>
      <c r="B13" s="15" t="s">
        <v>5</v>
      </c>
      <c r="C13" s="26">
        <v>0.43</v>
      </c>
      <c r="D13" s="26">
        <v>0.4</v>
      </c>
      <c r="E13" s="26">
        <v>0</v>
      </c>
      <c r="F13" s="27"/>
      <c r="G13" s="27"/>
      <c r="H13" s="26">
        <v>0.8</v>
      </c>
      <c r="I13" s="26">
        <v>0</v>
      </c>
      <c r="J13" s="27"/>
      <c r="K13" s="27"/>
      <c r="L13" s="27">
        <f t="shared" si="1"/>
        <v>1.6300000000000001</v>
      </c>
      <c r="M13" s="26">
        <v>3</v>
      </c>
      <c r="N13" s="26">
        <v>2</v>
      </c>
      <c r="O13" s="26">
        <v>0</v>
      </c>
      <c r="P13" s="27"/>
      <c r="Q13" s="27"/>
      <c r="R13" s="26">
        <v>1</v>
      </c>
      <c r="S13" s="26">
        <v>0</v>
      </c>
      <c r="T13" s="27"/>
      <c r="U13" s="27"/>
      <c r="V13" s="45">
        <f t="shared" si="2"/>
        <v>6</v>
      </c>
    </row>
    <row r="14" spans="1:22" x14ac:dyDescent="0.35">
      <c r="A14" s="48"/>
      <c r="B14" s="15" t="s">
        <v>7</v>
      </c>
      <c r="C14" s="26">
        <v>55.33</v>
      </c>
      <c r="D14" s="26">
        <v>0.31</v>
      </c>
      <c r="E14" s="26">
        <v>2.2599999999999998</v>
      </c>
      <c r="F14" s="27"/>
      <c r="G14" s="26">
        <v>1</v>
      </c>
      <c r="H14" s="27"/>
      <c r="I14" s="27"/>
      <c r="J14" s="27"/>
      <c r="K14" s="27"/>
      <c r="L14" s="27">
        <f t="shared" si="1"/>
        <v>58.9</v>
      </c>
      <c r="M14" s="26">
        <v>9</v>
      </c>
      <c r="N14" s="26">
        <v>2</v>
      </c>
      <c r="O14" s="26">
        <v>2</v>
      </c>
      <c r="P14" s="27"/>
      <c r="Q14" s="26">
        <v>1</v>
      </c>
      <c r="R14" s="27"/>
      <c r="S14" s="27"/>
      <c r="T14" s="27"/>
      <c r="U14" s="27"/>
      <c r="V14" s="45">
        <f t="shared" si="2"/>
        <v>14</v>
      </c>
    </row>
    <row r="15" spans="1:22" x14ac:dyDescent="0.35">
      <c r="A15" s="48"/>
      <c r="B15" s="15" t="s">
        <v>6</v>
      </c>
      <c r="C15" s="27"/>
      <c r="D15" s="27"/>
      <c r="E15" s="27"/>
      <c r="F15" s="26">
        <v>1.35</v>
      </c>
      <c r="G15" s="26">
        <v>0</v>
      </c>
      <c r="H15" s="26">
        <v>0.14000000000000001</v>
      </c>
      <c r="I15" s="26">
        <v>0</v>
      </c>
      <c r="J15" s="26">
        <v>0</v>
      </c>
      <c r="K15" s="26">
        <v>0</v>
      </c>
      <c r="L15" s="27">
        <f t="shared" si="1"/>
        <v>1.4900000000000002</v>
      </c>
      <c r="M15" s="27"/>
      <c r="N15" s="27"/>
      <c r="O15" s="27"/>
      <c r="P15" s="26">
        <v>5</v>
      </c>
      <c r="Q15" s="26">
        <v>0</v>
      </c>
      <c r="R15" s="26">
        <v>1</v>
      </c>
      <c r="S15" s="26">
        <v>0</v>
      </c>
      <c r="T15" s="26">
        <v>0</v>
      </c>
      <c r="U15" s="26">
        <v>0</v>
      </c>
      <c r="V15" s="45">
        <f t="shared" si="2"/>
        <v>6</v>
      </c>
    </row>
    <row r="16" spans="1:22" ht="26.4" x14ac:dyDescent="0.35">
      <c r="A16" s="48"/>
      <c r="B16" s="16" t="s">
        <v>12</v>
      </c>
      <c r="C16" s="26">
        <v>118.59</v>
      </c>
      <c r="D16" s="26">
        <v>31.02</v>
      </c>
      <c r="E16" s="26">
        <v>22.45</v>
      </c>
      <c r="F16" s="27"/>
      <c r="G16" s="27"/>
      <c r="H16" s="27"/>
      <c r="I16" s="27"/>
      <c r="J16" s="27"/>
      <c r="K16" s="27"/>
      <c r="L16" s="27">
        <f t="shared" si="1"/>
        <v>172.06</v>
      </c>
      <c r="M16" s="26">
        <v>215</v>
      </c>
      <c r="N16" s="26">
        <v>86</v>
      </c>
      <c r="O16" s="26">
        <v>60</v>
      </c>
      <c r="P16" s="27"/>
      <c r="Q16" s="27"/>
      <c r="R16" s="27"/>
      <c r="S16" s="27"/>
      <c r="T16" s="27"/>
      <c r="U16" s="27"/>
      <c r="V16" s="45">
        <f t="shared" si="2"/>
        <v>361</v>
      </c>
    </row>
    <row r="17" spans="1:22" ht="13.2" customHeight="1" x14ac:dyDescent="0.35">
      <c r="A17" s="48"/>
      <c r="B17" s="16" t="s">
        <v>40</v>
      </c>
      <c r="C17" s="27"/>
      <c r="D17" s="27"/>
      <c r="E17" s="27"/>
      <c r="F17" s="27"/>
      <c r="G17" s="27"/>
      <c r="H17" s="26">
        <v>4.8</v>
      </c>
      <c r="I17" s="26">
        <v>0</v>
      </c>
      <c r="J17" s="27"/>
      <c r="K17" s="27"/>
      <c r="L17" s="27">
        <f t="shared" si="1"/>
        <v>4.8</v>
      </c>
      <c r="M17" s="27"/>
      <c r="N17" s="27"/>
      <c r="O17" s="27"/>
      <c r="P17" s="27"/>
      <c r="Q17" s="27"/>
      <c r="R17" s="26">
        <v>19</v>
      </c>
      <c r="S17" s="26">
        <v>0</v>
      </c>
      <c r="T17" s="27"/>
      <c r="U17" s="27"/>
      <c r="V17" s="45">
        <f t="shared" si="2"/>
        <v>19</v>
      </c>
    </row>
    <row r="18" spans="1:22" x14ac:dyDescent="0.35">
      <c r="A18" s="48"/>
      <c r="B18" s="16" t="s">
        <v>46</v>
      </c>
      <c r="C18" s="27"/>
      <c r="D18" s="27"/>
      <c r="E18" s="27"/>
      <c r="F18" s="27"/>
      <c r="G18" s="26">
        <v>0</v>
      </c>
      <c r="H18" s="27"/>
      <c r="I18" s="27"/>
      <c r="J18" s="27"/>
      <c r="K18" s="27"/>
      <c r="L18" s="27">
        <f t="shared" si="1"/>
        <v>0</v>
      </c>
      <c r="M18" s="27"/>
      <c r="N18" s="27"/>
      <c r="O18" s="27"/>
      <c r="P18" s="27"/>
      <c r="Q18" s="26">
        <v>0</v>
      </c>
      <c r="R18" s="27"/>
      <c r="S18" s="27"/>
      <c r="T18" s="27"/>
      <c r="U18" s="27"/>
      <c r="V18" s="45">
        <f t="shared" si="2"/>
        <v>0</v>
      </c>
    </row>
    <row r="19" spans="1:22" x14ac:dyDescent="0.35">
      <c r="A19" s="48"/>
      <c r="B19" s="16" t="s">
        <v>47</v>
      </c>
      <c r="C19" s="27"/>
      <c r="D19" s="27"/>
      <c r="E19" s="27"/>
      <c r="F19" s="27"/>
      <c r="G19" s="26">
        <v>0</v>
      </c>
      <c r="H19" s="27"/>
      <c r="I19" s="27"/>
      <c r="J19" s="27"/>
      <c r="K19" s="27"/>
      <c r="L19" s="27">
        <f t="shared" si="1"/>
        <v>0</v>
      </c>
      <c r="M19" s="27"/>
      <c r="N19" s="27"/>
      <c r="O19" s="27"/>
      <c r="P19" s="27"/>
      <c r="Q19" s="26">
        <v>0</v>
      </c>
      <c r="R19" s="27"/>
      <c r="S19" s="27"/>
      <c r="T19" s="27"/>
      <c r="U19" s="27"/>
      <c r="V19" s="45">
        <f t="shared" si="2"/>
        <v>0</v>
      </c>
    </row>
    <row r="20" spans="1:22" x14ac:dyDescent="0.35">
      <c r="A20" s="48"/>
      <c r="B20" s="16" t="s">
        <v>48</v>
      </c>
      <c r="C20" s="27"/>
      <c r="D20" s="27"/>
      <c r="E20" s="27"/>
      <c r="F20" s="27"/>
      <c r="G20" s="26">
        <v>0</v>
      </c>
      <c r="H20" s="27"/>
      <c r="I20" s="27"/>
      <c r="J20" s="27"/>
      <c r="K20" s="27"/>
      <c r="L20" s="27">
        <f t="shared" si="1"/>
        <v>0</v>
      </c>
      <c r="M20" s="27"/>
      <c r="N20" s="27"/>
      <c r="O20" s="27"/>
      <c r="P20" s="27"/>
      <c r="Q20" s="26">
        <v>0</v>
      </c>
      <c r="R20" s="27"/>
      <c r="S20" s="27"/>
      <c r="T20" s="27"/>
      <c r="U20" s="27"/>
      <c r="V20" s="45">
        <f t="shared" si="2"/>
        <v>0</v>
      </c>
    </row>
    <row r="21" spans="1:22" s="5" customFormat="1" ht="21" customHeight="1" x14ac:dyDescent="0.35">
      <c r="A21" s="49" t="s">
        <v>26</v>
      </c>
      <c r="B21" s="49"/>
      <c r="C21" s="42">
        <f>SUM(C13:C20)</f>
        <v>174.35</v>
      </c>
      <c r="D21" s="42">
        <f t="shared" ref="D21:U21" si="5">SUM(D13:D20)</f>
        <v>31.73</v>
      </c>
      <c r="E21" s="42">
        <f t="shared" si="5"/>
        <v>24.71</v>
      </c>
      <c r="F21" s="42">
        <f t="shared" si="5"/>
        <v>1.35</v>
      </c>
      <c r="G21" s="42">
        <f t="shared" si="5"/>
        <v>1</v>
      </c>
      <c r="H21" s="42">
        <f t="shared" si="5"/>
        <v>5.74</v>
      </c>
      <c r="I21" s="42">
        <f t="shared" si="5"/>
        <v>0</v>
      </c>
      <c r="J21" s="42">
        <f t="shared" si="5"/>
        <v>0</v>
      </c>
      <c r="K21" s="42">
        <f t="shared" si="5"/>
        <v>0</v>
      </c>
      <c r="L21" s="45">
        <f>SUM(C21:K21)</f>
        <v>238.88</v>
      </c>
      <c r="M21" s="42">
        <f t="shared" si="5"/>
        <v>227</v>
      </c>
      <c r="N21" s="42">
        <f t="shared" si="5"/>
        <v>90</v>
      </c>
      <c r="O21" s="42">
        <f t="shared" si="5"/>
        <v>62</v>
      </c>
      <c r="P21" s="42">
        <f t="shared" si="5"/>
        <v>5</v>
      </c>
      <c r="Q21" s="42">
        <f t="shared" si="5"/>
        <v>1</v>
      </c>
      <c r="R21" s="42">
        <f t="shared" si="5"/>
        <v>21</v>
      </c>
      <c r="S21" s="42">
        <f t="shared" si="5"/>
        <v>0</v>
      </c>
      <c r="T21" s="42">
        <f t="shared" si="5"/>
        <v>0</v>
      </c>
      <c r="U21" s="42">
        <f t="shared" si="5"/>
        <v>0</v>
      </c>
      <c r="V21" s="45">
        <f t="shared" si="2"/>
        <v>406</v>
      </c>
    </row>
    <row r="22" spans="1:22" x14ac:dyDescent="0.35">
      <c r="A22" s="48" t="s">
        <v>15</v>
      </c>
      <c r="B22" s="15" t="s">
        <v>5</v>
      </c>
      <c r="C22" s="26">
        <v>2.92</v>
      </c>
      <c r="D22" s="26">
        <v>3.36</v>
      </c>
      <c r="E22" s="26">
        <v>2.0499999999999998</v>
      </c>
      <c r="F22" s="27"/>
      <c r="G22" s="27"/>
      <c r="H22" s="26">
        <v>8.6</v>
      </c>
      <c r="I22" s="26">
        <v>0</v>
      </c>
      <c r="J22" s="27"/>
      <c r="K22" s="27"/>
      <c r="L22" s="27">
        <f t="shared" si="1"/>
        <v>16.93</v>
      </c>
      <c r="M22" s="26">
        <v>5</v>
      </c>
      <c r="N22" s="26">
        <v>1</v>
      </c>
      <c r="O22" s="26">
        <v>3</v>
      </c>
      <c r="P22" s="27"/>
      <c r="Q22" s="27"/>
      <c r="R22" s="26">
        <v>25</v>
      </c>
      <c r="S22" s="26">
        <v>0</v>
      </c>
      <c r="T22" s="27"/>
      <c r="U22" s="27"/>
      <c r="V22" s="45">
        <f t="shared" si="2"/>
        <v>34</v>
      </c>
    </row>
    <row r="23" spans="1:22" x14ac:dyDescent="0.35">
      <c r="A23" s="48"/>
      <c r="B23" s="15" t="s">
        <v>7</v>
      </c>
      <c r="C23" s="26">
        <v>613.30999999999995</v>
      </c>
      <c r="D23" s="26">
        <v>189.75</v>
      </c>
      <c r="E23" s="26">
        <v>50.82</v>
      </c>
      <c r="F23" s="27"/>
      <c r="G23" s="26">
        <v>21.22</v>
      </c>
      <c r="H23" s="27"/>
      <c r="I23" s="27"/>
      <c r="J23" s="27"/>
      <c r="K23" s="27"/>
      <c r="L23" s="27">
        <f>SUM(C23:K23)</f>
        <v>875.1</v>
      </c>
      <c r="M23" s="26">
        <v>558</v>
      </c>
      <c r="N23" s="26">
        <v>224</v>
      </c>
      <c r="O23" s="26">
        <v>103</v>
      </c>
      <c r="P23" s="27"/>
      <c r="Q23" s="26">
        <v>10</v>
      </c>
      <c r="R23" s="27"/>
      <c r="S23" s="27"/>
      <c r="T23" s="27"/>
      <c r="U23" s="27"/>
      <c r="V23" s="45">
        <f t="shared" si="2"/>
        <v>895</v>
      </c>
    </row>
    <row r="24" spans="1:22" x14ac:dyDescent="0.35">
      <c r="A24" s="48"/>
      <c r="B24" s="15" t="s">
        <v>6</v>
      </c>
      <c r="C24" s="27"/>
      <c r="D24" s="27"/>
      <c r="E24" s="27"/>
      <c r="F24" s="26">
        <v>11.93</v>
      </c>
      <c r="G24" s="26">
        <v>0</v>
      </c>
      <c r="H24" s="26">
        <v>89.29</v>
      </c>
      <c r="I24" s="26">
        <v>1.77</v>
      </c>
      <c r="J24" s="26">
        <v>6.36</v>
      </c>
      <c r="K24" s="26">
        <v>154.04</v>
      </c>
      <c r="L24" s="27">
        <f t="shared" si="1"/>
        <v>263.39</v>
      </c>
      <c r="M24" s="27"/>
      <c r="N24" s="27"/>
      <c r="O24" s="27"/>
      <c r="P24" s="26">
        <v>12</v>
      </c>
      <c r="Q24" s="26">
        <v>0</v>
      </c>
      <c r="R24" s="26">
        <v>167</v>
      </c>
      <c r="S24" s="26">
        <v>4</v>
      </c>
      <c r="T24" s="26">
        <v>3</v>
      </c>
      <c r="U24" s="26">
        <v>167</v>
      </c>
      <c r="V24" s="45">
        <f t="shared" si="2"/>
        <v>353</v>
      </c>
    </row>
    <row r="25" spans="1:22" ht="26.4" x14ac:dyDescent="0.35">
      <c r="A25" s="48"/>
      <c r="B25" s="16" t="s">
        <v>12</v>
      </c>
      <c r="C25" s="26">
        <v>286.14999999999998</v>
      </c>
      <c r="D25" s="26">
        <v>94.48</v>
      </c>
      <c r="E25" s="26">
        <v>34.450000000000003</v>
      </c>
      <c r="F25" s="27"/>
      <c r="G25" s="27"/>
      <c r="H25" s="27"/>
      <c r="I25" s="27"/>
      <c r="J25" s="27"/>
      <c r="K25" s="27"/>
      <c r="L25" s="27">
        <f>SUM(C25:K25)</f>
        <v>415.08</v>
      </c>
      <c r="M25" s="26">
        <v>325</v>
      </c>
      <c r="N25" s="26">
        <v>120</v>
      </c>
      <c r="O25" s="26">
        <v>59</v>
      </c>
      <c r="P25" s="27"/>
      <c r="Q25" s="27"/>
      <c r="R25" s="27"/>
      <c r="S25" s="27"/>
      <c r="T25" s="27"/>
      <c r="U25" s="27"/>
      <c r="V25" s="45">
        <f t="shared" si="2"/>
        <v>504</v>
      </c>
    </row>
    <row r="26" spans="1:22" ht="18" customHeight="1" x14ac:dyDescent="0.35">
      <c r="A26" s="48"/>
      <c r="B26" s="16" t="s">
        <v>40</v>
      </c>
      <c r="C26" s="27"/>
      <c r="D26" s="27"/>
      <c r="E26" s="27"/>
      <c r="F26" s="27"/>
      <c r="G26" s="27"/>
      <c r="H26" s="26">
        <v>36.020000000000003</v>
      </c>
      <c r="I26" s="26">
        <v>0</v>
      </c>
      <c r="J26" s="27"/>
      <c r="K26" s="27"/>
      <c r="L26" s="27">
        <f t="shared" si="1"/>
        <v>36.020000000000003</v>
      </c>
      <c r="M26" s="27"/>
      <c r="N26" s="27"/>
      <c r="O26" s="27"/>
      <c r="P26" s="27"/>
      <c r="Q26" s="27"/>
      <c r="R26" s="26">
        <v>75</v>
      </c>
      <c r="S26" s="26">
        <v>0</v>
      </c>
      <c r="T26" s="27"/>
      <c r="U26" s="27"/>
      <c r="V26" s="45">
        <f t="shared" si="2"/>
        <v>75</v>
      </c>
    </row>
    <row r="27" spans="1:22" x14ac:dyDescent="0.35">
      <c r="A27" s="48"/>
      <c r="B27" s="16" t="s">
        <v>46</v>
      </c>
      <c r="C27" s="27"/>
      <c r="D27" s="27"/>
      <c r="E27" s="27"/>
      <c r="F27" s="27"/>
      <c r="G27" s="26">
        <v>0</v>
      </c>
      <c r="H27" s="27"/>
      <c r="I27" s="27"/>
      <c r="J27" s="27"/>
      <c r="K27" s="27"/>
      <c r="L27" s="27">
        <f t="shared" si="1"/>
        <v>0</v>
      </c>
      <c r="M27" s="27"/>
      <c r="N27" s="27"/>
      <c r="O27" s="27"/>
      <c r="P27" s="27"/>
      <c r="Q27" s="26">
        <v>0</v>
      </c>
      <c r="R27" s="27"/>
      <c r="S27" s="27"/>
      <c r="T27" s="27"/>
      <c r="U27" s="27"/>
      <c r="V27" s="45">
        <f t="shared" si="2"/>
        <v>0</v>
      </c>
    </row>
    <row r="28" spans="1:22" x14ac:dyDescent="0.35">
      <c r="A28" s="48"/>
      <c r="B28" s="16" t="s">
        <v>47</v>
      </c>
      <c r="C28" s="27"/>
      <c r="D28" s="27"/>
      <c r="E28" s="27"/>
      <c r="F28" s="27"/>
      <c r="G28" s="26">
        <v>0</v>
      </c>
      <c r="H28" s="27"/>
      <c r="I28" s="27"/>
      <c r="J28" s="27"/>
      <c r="K28" s="27"/>
      <c r="L28" s="27">
        <f t="shared" si="1"/>
        <v>0</v>
      </c>
      <c r="M28" s="27"/>
      <c r="N28" s="27"/>
      <c r="O28" s="27"/>
      <c r="P28" s="27"/>
      <c r="Q28" s="26">
        <v>0</v>
      </c>
      <c r="R28" s="27"/>
      <c r="S28" s="27"/>
      <c r="T28" s="27"/>
      <c r="U28" s="27"/>
      <c r="V28" s="45">
        <f t="shared" si="2"/>
        <v>0</v>
      </c>
    </row>
    <row r="29" spans="1:22" ht="18" customHeight="1" x14ac:dyDescent="0.35">
      <c r="A29" s="48"/>
      <c r="B29" s="16" t="s">
        <v>48</v>
      </c>
      <c r="C29" s="27"/>
      <c r="D29" s="27"/>
      <c r="E29" s="27"/>
      <c r="F29" s="27"/>
      <c r="G29" s="26">
        <v>1.75</v>
      </c>
      <c r="H29" s="27"/>
      <c r="I29" s="27"/>
      <c r="J29" s="27"/>
      <c r="K29" s="27"/>
      <c r="L29" s="27">
        <f t="shared" si="1"/>
        <v>1.75</v>
      </c>
      <c r="M29" s="27"/>
      <c r="N29" s="27"/>
      <c r="O29" s="27"/>
      <c r="P29" s="27"/>
      <c r="Q29" s="26">
        <v>1</v>
      </c>
      <c r="R29" s="27"/>
      <c r="S29" s="27"/>
      <c r="T29" s="27"/>
      <c r="U29" s="27"/>
      <c r="V29" s="45">
        <f t="shared" si="2"/>
        <v>1</v>
      </c>
    </row>
    <row r="30" spans="1:22" s="12" customFormat="1" ht="22.2" customHeight="1" x14ac:dyDescent="0.35">
      <c r="A30" s="49" t="s">
        <v>26</v>
      </c>
      <c r="B30" s="49"/>
      <c r="C30" s="41">
        <v>902.37999999999988</v>
      </c>
      <c r="D30" s="41">
        <v>287.59000000000003</v>
      </c>
      <c r="E30" s="41">
        <v>87.32</v>
      </c>
      <c r="F30" s="41">
        <v>11.93</v>
      </c>
      <c r="G30" s="33">
        <v>22.97</v>
      </c>
      <c r="H30" s="33">
        <v>133.91</v>
      </c>
      <c r="I30" s="33">
        <v>1.77</v>
      </c>
      <c r="J30" s="33">
        <v>6.36</v>
      </c>
      <c r="K30" s="33">
        <v>154.04</v>
      </c>
      <c r="L30" s="45">
        <f>SUM(C30:K30)</f>
        <v>1608.2699999999998</v>
      </c>
      <c r="M30" s="33">
        <v>888</v>
      </c>
      <c r="N30" s="33">
        <v>345</v>
      </c>
      <c r="O30" s="33">
        <v>165</v>
      </c>
      <c r="P30" s="33">
        <v>12</v>
      </c>
      <c r="Q30" s="33">
        <v>11</v>
      </c>
      <c r="R30" s="41">
        <v>267</v>
      </c>
      <c r="S30" s="33">
        <v>4</v>
      </c>
      <c r="T30" s="41">
        <v>3</v>
      </c>
      <c r="U30" s="41">
        <v>167</v>
      </c>
      <c r="V30" s="45">
        <f t="shared" si="2"/>
        <v>1862</v>
      </c>
    </row>
    <row r="31" spans="1:22" x14ac:dyDescent="0.35">
      <c r="A31" s="48" t="s">
        <v>16</v>
      </c>
      <c r="B31" s="15" t="s">
        <v>5</v>
      </c>
      <c r="C31" s="26">
        <v>0</v>
      </c>
      <c r="D31" s="26">
        <v>0</v>
      </c>
      <c r="E31" s="26"/>
      <c r="F31" s="27"/>
      <c r="G31" s="27"/>
      <c r="H31" s="27">
        <v>0</v>
      </c>
      <c r="I31" s="26">
        <v>0</v>
      </c>
      <c r="J31" s="27"/>
      <c r="K31" s="27"/>
      <c r="L31" s="27">
        <f t="shared" si="1"/>
        <v>0</v>
      </c>
      <c r="M31" s="26">
        <v>0</v>
      </c>
      <c r="N31" s="26">
        <v>0</v>
      </c>
      <c r="O31" s="27"/>
      <c r="P31" s="27"/>
      <c r="Q31" s="27"/>
      <c r="R31" s="26">
        <v>0</v>
      </c>
      <c r="S31" s="26">
        <v>0</v>
      </c>
      <c r="T31" s="27"/>
      <c r="U31" s="27"/>
      <c r="V31" s="45">
        <f t="shared" si="2"/>
        <v>0</v>
      </c>
    </row>
    <row r="32" spans="1:22" x14ac:dyDescent="0.35">
      <c r="A32" s="48"/>
      <c r="B32" s="15" t="s">
        <v>7</v>
      </c>
      <c r="C32" s="26">
        <v>43</v>
      </c>
      <c r="D32" s="26">
        <v>0</v>
      </c>
      <c r="E32" s="26"/>
      <c r="F32" s="27"/>
      <c r="G32" s="26">
        <v>393.3</v>
      </c>
      <c r="H32" s="26"/>
      <c r="I32" s="27"/>
      <c r="J32" s="27"/>
      <c r="K32" s="27"/>
      <c r="L32" s="27">
        <f t="shared" si="1"/>
        <v>436.3</v>
      </c>
      <c r="M32" s="26">
        <v>2</v>
      </c>
      <c r="N32" s="26">
        <v>0</v>
      </c>
      <c r="O32" s="27"/>
      <c r="P32" s="27"/>
      <c r="Q32" s="26">
        <v>29</v>
      </c>
      <c r="R32" s="27"/>
      <c r="S32" s="27"/>
      <c r="T32" s="27"/>
      <c r="U32" s="27"/>
      <c r="V32" s="45">
        <f t="shared" si="2"/>
        <v>31</v>
      </c>
    </row>
    <row r="33" spans="1:22" x14ac:dyDescent="0.35">
      <c r="A33" s="48"/>
      <c r="B33" s="15" t="s">
        <v>6</v>
      </c>
      <c r="C33" s="27"/>
      <c r="D33" s="27"/>
      <c r="E33" s="27"/>
      <c r="F33" s="26">
        <v>0</v>
      </c>
      <c r="G33" s="26">
        <v>0</v>
      </c>
      <c r="H33" s="26">
        <v>0</v>
      </c>
      <c r="I33" s="26">
        <v>60.48</v>
      </c>
      <c r="J33" s="27"/>
      <c r="K33" s="26">
        <v>0.53</v>
      </c>
      <c r="L33" s="27">
        <f t="shared" si="1"/>
        <v>61.01</v>
      </c>
      <c r="M33" s="27"/>
      <c r="N33" s="27"/>
      <c r="O33" s="26">
        <v>0</v>
      </c>
      <c r="P33" s="26">
        <v>0</v>
      </c>
      <c r="Q33" s="26">
        <v>0</v>
      </c>
      <c r="R33" s="26">
        <v>0</v>
      </c>
      <c r="S33" s="26">
        <v>1</v>
      </c>
      <c r="T33" s="27"/>
      <c r="U33" s="26">
        <v>1</v>
      </c>
      <c r="V33" s="45">
        <f t="shared" si="2"/>
        <v>2</v>
      </c>
    </row>
    <row r="34" spans="1:22" ht="26.4" x14ac:dyDescent="0.35">
      <c r="A34" s="48"/>
      <c r="B34" s="16" t="s">
        <v>12</v>
      </c>
      <c r="C34" s="26">
        <v>0</v>
      </c>
      <c r="D34" s="26">
        <v>0</v>
      </c>
      <c r="E34" s="26"/>
      <c r="F34" s="27"/>
      <c r="G34" s="27"/>
      <c r="H34" s="27"/>
      <c r="I34" s="27"/>
      <c r="J34" s="27"/>
      <c r="K34" s="27"/>
      <c r="L34" s="27">
        <f t="shared" si="1"/>
        <v>0</v>
      </c>
      <c r="M34" s="26">
        <v>0</v>
      </c>
      <c r="N34" s="26">
        <v>0</v>
      </c>
      <c r="O34" s="27"/>
      <c r="P34" s="27"/>
      <c r="Q34" s="27"/>
      <c r="R34" s="27"/>
      <c r="S34" s="27"/>
      <c r="T34" s="27"/>
      <c r="U34" s="27"/>
      <c r="V34" s="45">
        <f t="shared" si="2"/>
        <v>0</v>
      </c>
    </row>
    <row r="35" spans="1:22" x14ac:dyDescent="0.35">
      <c r="A35" s="48"/>
      <c r="B35" s="16" t="s">
        <v>40</v>
      </c>
      <c r="C35" s="32"/>
      <c r="D35" s="27"/>
      <c r="E35" s="27"/>
      <c r="F35" s="27"/>
      <c r="G35" s="27"/>
      <c r="H35" s="27">
        <v>0</v>
      </c>
      <c r="I35" s="26">
        <v>37.68</v>
      </c>
      <c r="J35" s="27"/>
      <c r="K35" s="27"/>
      <c r="L35" s="27">
        <f t="shared" si="1"/>
        <v>37.68</v>
      </c>
      <c r="M35" s="27"/>
      <c r="N35" s="27"/>
      <c r="O35" s="27"/>
      <c r="P35" s="27"/>
      <c r="Q35" s="27"/>
      <c r="R35" s="26">
        <v>0</v>
      </c>
      <c r="S35" s="26">
        <v>6</v>
      </c>
      <c r="T35" s="27"/>
      <c r="U35" s="27"/>
      <c r="V35" s="45">
        <f t="shared" si="2"/>
        <v>6</v>
      </c>
    </row>
    <row r="36" spans="1:22" x14ac:dyDescent="0.35">
      <c r="A36" s="48"/>
      <c r="B36" s="16" t="s">
        <v>46</v>
      </c>
      <c r="C36" s="27"/>
      <c r="D36" s="27"/>
      <c r="E36" s="27"/>
      <c r="F36" s="27"/>
      <c r="G36" s="26">
        <v>0</v>
      </c>
      <c r="H36" s="26"/>
      <c r="I36" s="27"/>
      <c r="J36" s="27"/>
      <c r="K36" s="27"/>
      <c r="L36" s="27">
        <f t="shared" si="1"/>
        <v>0</v>
      </c>
      <c r="M36" s="27"/>
      <c r="N36" s="27"/>
      <c r="O36" s="27"/>
      <c r="P36" s="27"/>
      <c r="Q36" s="26">
        <v>0</v>
      </c>
      <c r="R36" s="27"/>
      <c r="S36" s="27"/>
      <c r="T36" s="27"/>
      <c r="U36" s="27"/>
      <c r="V36" s="45">
        <f t="shared" si="2"/>
        <v>0</v>
      </c>
    </row>
    <row r="37" spans="1:22" x14ac:dyDescent="0.35">
      <c r="A37" s="48"/>
      <c r="B37" s="16" t="s">
        <v>47</v>
      </c>
      <c r="C37" s="27"/>
      <c r="D37" s="27"/>
      <c r="E37" s="27"/>
      <c r="F37" s="27"/>
      <c r="G37" s="26">
        <v>0</v>
      </c>
      <c r="H37" s="26"/>
      <c r="I37" s="27"/>
      <c r="J37" s="27"/>
      <c r="K37" s="27"/>
      <c r="L37" s="27">
        <f t="shared" si="1"/>
        <v>0</v>
      </c>
      <c r="M37" s="27"/>
      <c r="N37" s="27"/>
      <c r="O37" s="27"/>
      <c r="P37" s="27"/>
      <c r="Q37" s="26">
        <v>0</v>
      </c>
      <c r="R37" s="27"/>
      <c r="S37" s="27"/>
      <c r="T37" s="27"/>
      <c r="U37" s="27"/>
      <c r="V37" s="45">
        <f t="shared" si="2"/>
        <v>0</v>
      </c>
    </row>
    <row r="38" spans="1:22" x14ac:dyDescent="0.35">
      <c r="A38" s="48"/>
      <c r="B38" s="16" t="s">
        <v>48</v>
      </c>
      <c r="C38" s="27"/>
      <c r="D38" s="27"/>
      <c r="E38" s="27"/>
      <c r="F38" s="27"/>
      <c r="G38" s="26">
        <v>871.66</v>
      </c>
      <c r="H38" s="26"/>
      <c r="I38" s="27"/>
      <c r="J38" s="27"/>
      <c r="K38" s="27"/>
      <c r="L38" s="27">
        <f t="shared" si="1"/>
        <v>871.66</v>
      </c>
      <c r="M38" s="27"/>
      <c r="N38" s="27"/>
      <c r="O38" s="27"/>
      <c r="P38" s="27"/>
      <c r="Q38" s="26">
        <v>27</v>
      </c>
      <c r="R38" s="27"/>
      <c r="S38" s="27"/>
      <c r="T38" s="27"/>
      <c r="U38" s="27"/>
      <c r="V38" s="45">
        <f t="shared" si="2"/>
        <v>27</v>
      </c>
    </row>
    <row r="39" spans="1:22" s="12" customFormat="1" ht="21.6" customHeight="1" x14ac:dyDescent="0.35">
      <c r="A39" s="49" t="s">
        <v>26</v>
      </c>
      <c r="B39" s="49"/>
      <c r="C39" s="41">
        <v>43</v>
      </c>
      <c r="D39" s="41">
        <v>0</v>
      </c>
      <c r="E39" s="41">
        <v>0</v>
      </c>
      <c r="F39" s="41">
        <v>0</v>
      </c>
      <c r="G39" s="33">
        <v>1264.96</v>
      </c>
      <c r="H39" s="33">
        <v>0</v>
      </c>
      <c r="I39" s="33">
        <v>98.16</v>
      </c>
      <c r="J39" s="33">
        <v>0</v>
      </c>
      <c r="K39" s="33">
        <v>0.53</v>
      </c>
      <c r="L39" s="45">
        <f t="shared" si="1"/>
        <v>1406.65</v>
      </c>
      <c r="M39" s="33">
        <v>2</v>
      </c>
      <c r="N39" s="33">
        <v>0</v>
      </c>
      <c r="O39" s="33">
        <v>0</v>
      </c>
      <c r="P39" s="33">
        <v>0</v>
      </c>
      <c r="Q39" s="33">
        <v>56</v>
      </c>
      <c r="R39" s="41">
        <v>0</v>
      </c>
      <c r="S39" s="33">
        <v>7</v>
      </c>
      <c r="T39" s="41">
        <v>0</v>
      </c>
      <c r="U39" s="41">
        <v>1</v>
      </c>
      <c r="V39" s="45">
        <f t="shared" si="2"/>
        <v>66</v>
      </c>
    </row>
    <row r="40" spans="1:22" ht="15.75" customHeight="1" x14ac:dyDescent="0.35">
      <c r="A40" s="48" t="s">
        <v>17</v>
      </c>
      <c r="B40" s="15" t="s">
        <v>5</v>
      </c>
      <c r="C40" s="26">
        <v>0</v>
      </c>
      <c r="D40" s="26">
        <v>0</v>
      </c>
      <c r="E40" s="26">
        <v>0</v>
      </c>
      <c r="F40" s="27"/>
      <c r="G40" s="27"/>
      <c r="H40" s="27"/>
      <c r="I40" s="26">
        <v>0</v>
      </c>
      <c r="J40" s="27"/>
      <c r="K40" s="27"/>
      <c r="L40" s="27">
        <f t="shared" si="1"/>
        <v>0</v>
      </c>
      <c r="M40" s="26">
        <v>0</v>
      </c>
      <c r="N40" s="26">
        <v>0</v>
      </c>
      <c r="O40" s="26">
        <v>0</v>
      </c>
      <c r="P40" s="27"/>
      <c r="Q40" s="27"/>
      <c r="R40" s="27"/>
      <c r="S40" s="26">
        <v>0</v>
      </c>
      <c r="T40" s="27"/>
      <c r="U40" s="27"/>
      <c r="V40" s="45">
        <f t="shared" si="2"/>
        <v>0</v>
      </c>
    </row>
    <row r="41" spans="1:22" ht="15.75" customHeight="1" x14ac:dyDescent="0.35">
      <c r="A41" s="48"/>
      <c r="B41" s="15" t="s">
        <v>7</v>
      </c>
      <c r="C41" s="26">
        <v>0</v>
      </c>
      <c r="D41" s="26">
        <v>0</v>
      </c>
      <c r="E41" s="26">
        <v>0</v>
      </c>
      <c r="F41" s="27"/>
      <c r="G41" s="26">
        <v>2558.8000000000002</v>
      </c>
      <c r="H41" s="26"/>
      <c r="I41" s="27"/>
      <c r="J41" s="27"/>
      <c r="K41" s="27"/>
      <c r="L41" s="27">
        <f t="shared" si="1"/>
        <v>2558.8000000000002</v>
      </c>
      <c r="M41" s="26">
        <v>0</v>
      </c>
      <c r="N41" s="26">
        <v>0</v>
      </c>
      <c r="O41" s="26">
        <v>0</v>
      </c>
      <c r="P41" s="27"/>
      <c r="Q41" s="26">
        <v>2420</v>
      </c>
      <c r="R41" s="26"/>
      <c r="S41" s="27"/>
      <c r="T41" s="27"/>
      <c r="U41" s="27"/>
      <c r="V41" s="45">
        <f t="shared" si="2"/>
        <v>2420</v>
      </c>
    </row>
    <row r="42" spans="1:22" ht="18" customHeight="1" x14ac:dyDescent="0.35">
      <c r="A42" s="48"/>
      <c r="B42" s="15" t="s">
        <v>6</v>
      </c>
      <c r="C42" s="27"/>
      <c r="D42" s="27"/>
      <c r="E42" s="27"/>
      <c r="F42" s="26">
        <v>0</v>
      </c>
      <c r="G42" s="26">
        <v>7.96</v>
      </c>
      <c r="H42" s="26"/>
      <c r="I42" s="26">
        <v>52.23</v>
      </c>
      <c r="J42" s="27">
        <v>1</v>
      </c>
      <c r="K42" s="26">
        <v>0</v>
      </c>
      <c r="L42" s="27">
        <f t="shared" si="1"/>
        <v>61.19</v>
      </c>
      <c r="M42" s="27"/>
      <c r="N42" s="27"/>
      <c r="O42" s="27"/>
      <c r="P42" s="26">
        <v>0</v>
      </c>
      <c r="Q42" s="26">
        <v>5</v>
      </c>
      <c r="R42" s="26"/>
      <c r="S42" s="26">
        <v>74</v>
      </c>
      <c r="T42" s="27">
        <v>1</v>
      </c>
      <c r="U42" s="26">
        <v>0</v>
      </c>
      <c r="V42" s="45">
        <f t="shared" si="2"/>
        <v>80</v>
      </c>
    </row>
    <row r="43" spans="1:22" ht="24.6" customHeight="1" x14ac:dyDescent="0.35">
      <c r="A43" s="48"/>
      <c r="B43" s="16" t="s">
        <v>12</v>
      </c>
      <c r="C43" s="26">
        <v>0</v>
      </c>
      <c r="D43" s="26">
        <v>0</v>
      </c>
      <c r="E43" s="26">
        <v>0</v>
      </c>
      <c r="F43" s="27"/>
      <c r="G43" s="27"/>
      <c r="H43" s="27"/>
      <c r="I43" s="27"/>
      <c r="J43" s="27"/>
      <c r="K43" s="27"/>
      <c r="L43" s="27">
        <f t="shared" si="1"/>
        <v>0</v>
      </c>
      <c r="M43" s="26">
        <v>0</v>
      </c>
      <c r="N43" s="26">
        <v>0</v>
      </c>
      <c r="O43" s="26">
        <v>0</v>
      </c>
      <c r="P43" s="27"/>
      <c r="Q43" s="27"/>
      <c r="R43" s="27"/>
      <c r="S43" s="27"/>
      <c r="T43" s="27"/>
      <c r="U43" s="27"/>
      <c r="V43" s="45">
        <f t="shared" si="2"/>
        <v>0</v>
      </c>
    </row>
    <row r="44" spans="1:22" ht="15.75" customHeight="1" x14ac:dyDescent="0.35">
      <c r="A44" s="48"/>
      <c r="B44" s="16" t="s">
        <v>40</v>
      </c>
      <c r="C44" s="27"/>
      <c r="D44" s="27"/>
      <c r="E44" s="27"/>
      <c r="F44" s="27"/>
      <c r="G44" s="27"/>
      <c r="H44" s="26">
        <v>0</v>
      </c>
      <c r="I44" s="26">
        <v>0</v>
      </c>
      <c r="J44" s="27"/>
      <c r="K44" s="27"/>
      <c r="L44" s="27">
        <f t="shared" si="1"/>
        <v>0</v>
      </c>
      <c r="M44" s="27"/>
      <c r="N44" s="27"/>
      <c r="O44" s="27"/>
      <c r="P44" s="27"/>
      <c r="Q44" s="27"/>
      <c r="R44" s="26"/>
      <c r="S44" s="26">
        <v>0</v>
      </c>
      <c r="T44" s="27"/>
      <c r="U44" s="27"/>
      <c r="V44" s="45">
        <f t="shared" si="2"/>
        <v>0</v>
      </c>
    </row>
    <row r="45" spans="1:22" ht="15" customHeight="1" x14ac:dyDescent="0.35">
      <c r="A45" s="48"/>
      <c r="B45" s="16" t="s">
        <v>46</v>
      </c>
      <c r="C45" s="27"/>
      <c r="D45" s="27"/>
      <c r="E45" s="27"/>
      <c r="F45" s="27"/>
      <c r="G45" s="26">
        <v>0</v>
      </c>
      <c r="H45" s="26"/>
      <c r="I45" s="27"/>
      <c r="J45" s="27"/>
      <c r="K45" s="27"/>
      <c r="L45" s="27">
        <f t="shared" si="1"/>
        <v>0</v>
      </c>
      <c r="M45" s="27"/>
      <c r="N45" s="27"/>
      <c r="O45" s="27"/>
      <c r="P45" s="27"/>
      <c r="Q45" s="26">
        <v>0</v>
      </c>
      <c r="R45" s="26"/>
      <c r="S45" s="27"/>
      <c r="T45" s="27"/>
      <c r="U45" s="27"/>
      <c r="V45" s="45">
        <f t="shared" si="2"/>
        <v>0</v>
      </c>
    </row>
    <row r="46" spans="1:22" ht="15.6" customHeight="1" x14ac:dyDescent="0.35">
      <c r="A46" s="48"/>
      <c r="B46" s="16" t="s">
        <v>47</v>
      </c>
      <c r="C46" s="27"/>
      <c r="D46" s="27"/>
      <c r="E46" s="27"/>
      <c r="F46" s="27"/>
      <c r="G46" s="26">
        <v>0</v>
      </c>
      <c r="H46" s="26"/>
      <c r="I46" s="27"/>
      <c r="J46" s="27"/>
      <c r="K46" s="27"/>
      <c r="L46" s="27">
        <f t="shared" si="1"/>
        <v>0</v>
      </c>
      <c r="M46" s="27"/>
      <c r="N46" s="27"/>
      <c r="O46" s="27"/>
      <c r="P46" s="27"/>
      <c r="Q46" s="26">
        <v>0</v>
      </c>
      <c r="R46" s="26"/>
      <c r="S46" s="27"/>
      <c r="T46" s="27"/>
      <c r="U46" s="27"/>
      <c r="V46" s="45">
        <f t="shared" si="2"/>
        <v>0</v>
      </c>
    </row>
    <row r="47" spans="1:22" ht="15.75" customHeight="1" x14ac:dyDescent="0.35">
      <c r="A47" s="48"/>
      <c r="B47" s="16" t="s">
        <v>48</v>
      </c>
      <c r="C47" s="27"/>
      <c r="D47" s="27"/>
      <c r="E47" s="27"/>
      <c r="F47" s="27"/>
      <c r="G47" s="26">
        <v>187.87</v>
      </c>
      <c r="H47" s="26"/>
      <c r="I47" s="27"/>
      <c r="J47" s="27"/>
      <c r="K47" s="27"/>
      <c r="L47" s="27">
        <f t="shared" si="1"/>
        <v>187.87</v>
      </c>
      <c r="M47" s="27"/>
      <c r="N47" s="27"/>
      <c r="O47" s="27"/>
      <c r="P47" s="27"/>
      <c r="Q47" s="26">
        <v>47</v>
      </c>
      <c r="R47" s="26"/>
      <c r="S47" s="27"/>
      <c r="T47" s="27"/>
      <c r="U47" s="27"/>
      <c r="V47" s="45">
        <f t="shared" si="2"/>
        <v>47</v>
      </c>
    </row>
    <row r="48" spans="1:22" s="12" customFormat="1" ht="22.2" customHeight="1" x14ac:dyDescent="0.35">
      <c r="A48" s="49" t="s">
        <v>26</v>
      </c>
      <c r="B48" s="49"/>
      <c r="C48" s="41">
        <v>0</v>
      </c>
      <c r="D48" s="41">
        <v>0</v>
      </c>
      <c r="E48" s="41">
        <v>0</v>
      </c>
      <c r="F48" s="41">
        <v>0</v>
      </c>
      <c r="G48" s="33">
        <v>2754.63</v>
      </c>
      <c r="H48" s="33">
        <v>0</v>
      </c>
      <c r="I48" s="33">
        <v>52.23</v>
      </c>
      <c r="J48" s="33">
        <v>1</v>
      </c>
      <c r="K48" s="33">
        <v>0</v>
      </c>
      <c r="L48" s="45">
        <f t="shared" si="1"/>
        <v>2807.86</v>
      </c>
      <c r="M48" s="33">
        <v>0</v>
      </c>
      <c r="N48" s="33">
        <v>0</v>
      </c>
      <c r="O48" s="33">
        <v>0</v>
      </c>
      <c r="P48" s="33">
        <v>0</v>
      </c>
      <c r="Q48" s="33">
        <v>2472</v>
      </c>
      <c r="R48" s="41">
        <v>0</v>
      </c>
      <c r="S48" s="33">
        <v>74</v>
      </c>
      <c r="T48" s="41">
        <v>1</v>
      </c>
      <c r="U48" s="41">
        <v>0</v>
      </c>
      <c r="V48" s="45">
        <f t="shared" si="2"/>
        <v>2547</v>
      </c>
    </row>
    <row r="49" spans="1:22" x14ac:dyDescent="0.35">
      <c r="A49" s="48" t="s">
        <v>18</v>
      </c>
      <c r="B49" s="15" t="s">
        <v>5</v>
      </c>
      <c r="C49" s="26">
        <v>0</v>
      </c>
      <c r="D49" s="26">
        <v>0</v>
      </c>
      <c r="E49" s="26">
        <v>0</v>
      </c>
      <c r="F49" s="27"/>
      <c r="G49" s="27"/>
      <c r="H49" s="27"/>
      <c r="I49" s="26">
        <v>0</v>
      </c>
      <c r="J49" s="27"/>
      <c r="K49" s="27"/>
      <c r="L49" s="27">
        <f t="shared" si="1"/>
        <v>0</v>
      </c>
      <c r="M49" s="26">
        <v>0</v>
      </c>
      <c r="N49" s="26">
        <v>0</v>
      </c>
      <c r="O49" s="26">
        <v>0</v>
      </c>
      <c r="P49" s="27"/>
      <c r="Q49" s="27"/>
      <c r="R49" s="27"/>
      <c r="S49" s="26">
        <v>0</v>
      </c>
      <c r="T49" s="27"/>
      <c r="U49" s="27"/>
      <c r="V49" s="45">
        <f t="shared" si="2"/>
        <v>0</v>
      </c>
    </row>
    <row r="50" spans="1:22" x14ac:dyDescent="0.35">
      <c r="A50" s="48"/>
      <c r="B50" s="15" t="s">
        <v>7</v>
      </c>
      <c r="C50" s="26">
        <v>0</v>
      </c>
      <c r="D50" s="26">
        <v>0</v>
      </c>
      <c r="E50" s="26">
        <v>0</v>
      </c>
      <c r="F50" s="27"/>
      <c r="G50" s="26">
        <v>77.540000000000006</v>
      </c>
      <c r="H50" s="26"/>
      <c r="I50" s="27"/>
      <c r="J50" s="27"/>
      <c r="K50" s="27"/>
      <c r="L50" s="27">
        <f t="shared" si="1"/>
        <v>77.540000000000006</v>
      </c>
      <c r="M50" s="26"/>
      <c r="N50" s="26"/>
      <c r="O50" s="26">
        <v>0</v>
      </c>
      <c r="P50" s="27"/>
      <c r="Q50" s="26">
        <v>47</v>
      </c>
      <c r="R50" s="26"/>
      <c r="S50" s="27"/>
      <c r="T50" s="27"/>
      <c r="U50" s="27"/>
      <c r="V50" s="45">
        <f t="shared" si="2"/>
        <v>47</v>
      </c>
    </row>
    <row r="51" spans="1:22" x14ac:dyDescent="0.35">
      <c r="A51" s="48"/>
      <c r="B51" s="15" t="s">
        <v>6</v>
      </c>
      <c r="C51" s="27"/>
      <c r="D51" s="27"/>
      <c r="E51" s="27"/>
      <c r="F51" s="26">
        <v>27.22</v>
      </c>
      <c r="G51" s="26">
        <v>0</v>
      </c>
      <c r="H51" s="26"/>
      <c r="I51" s="26">
        <v>0</v>
      </c>
      <c r="J51" s="27"/>
      <c r="K51" s="26">
        <v>0</v>
      </c>
      <c r="L51" s="27">
        <f t="shared" si="1"/>
        <v>27.22</v>
      </c>
      <c r="M51" s="27"/>
      <c r="N51" s="27"/>
      <c r="O51" s="27"/>
      <c r="P51" s="26">
        <v>61</v>
      </c>
      <c r="Q51" s="26"/>
      <c r="R51" s="26"/>
      <c r="S51" s="26">
        <v>0</v>
      </c>
      <c r="T51" s="27"/>
      <c r="U51" s="26">
        <v>0</v>
      </c>
      <c r="V51" s="45">
        <f t="shared" si="2"/>
        <v>61</v>
      </c>
    </row>
    <row r="52" spans="1:22" ht="26.4" x14ac:dyDescent="0.35">
      <c r="A52" s="48"/>
      <c r="B52" s="16" t="s">
        <v>12</v>
      </c>
      <c r="C52" s="26">
        <v>0.03</v>
      </c>
      <c r="D52" s="26">
        <v>0</v>
      </c>
      <c r="E52" s="26">
        <v>0.56000000000000005</v>
      </c>
      <c r="F52" s="27"/>
      <c r="G52" s="27"/>
      <c r="H52" s="27"/>
      <c r="I52" s="27"/>
      <c r="J52" s="27"/>
      <c r="K52" s="27"/>
      <c r="L52" s="27">
        <f t="shared" si="1"/>
        <v>0.59000000000000008</v>
      </c>
      <c r="M52" s="26">
        <v>1</v>
      </c>
      <c r="N52" s="26">
        <v>0</v>
      </c>
      <c r="O52" s="26">
        <v>5</v>
      </c>
      <c r="P52" s="27"/>
      <c r="Q52" s="27"/>
      <c r="R52" s="27"/>
      <c r="S52" s="27"/>
      <c r="T52" s="27"/>
      <c r="U52" s="27"/>
      <c r="V52" s="45">
        <f t="shared" si="2"/>
        <v>6</v>
      </c>
    </row>
    <row r="53" spans="1:22" x14ac:dyDescent="0.35">
      <c r="A53" s="48"/>
      <c r="B53" s="16" t="s">
        <v>40</v>
      </c>
      <c r="C53" s="27"/>
      <c r="D53" s="27"/>
      <c r="E53" s="27"/>
      <c r="F53" s="27"/>
      <c r="G53" s="27"/>
      <c r="H53" s="26">
        <v>2.68</v>
      </c>
      <c r="I53" s="26">
        <v>0</v>
      </c>
      <c r="J53" s="27"/>
      <c r="K53" s="27"/>
      <c r="L53" s="27">
        <f t="shared" si="1"/>
        <v>2.68</v>
      </c>
      <c r="M53" s="27"/>
      <c r="N53" s="27"/>
      <c r="O53" s="27"/>
      <c r="P53" s="27"/>
      <c r="Q53" s="27"/>
      <c r="R53" s="26">
        <v>11</v>
      </c>
      <c r="S53" s="26">
        <v>0</v>
      </c>
      <c r="T53" s="27"/>
      <c r="U53" s="27"/>
      <c r="V53" s="45">
        <f t="shared" si="2"/>
        <v>11</v>
      </c>
    </row>
    <row r="54" spans="1:22" x14ac:dyDescent="0.35">
      <c r="A54" s="48"/>
      <c r="B54" s="16" t="s">
        <v>46</v>
      </c>
      <c r="C54" s="27"/>
      <c r="D54" s="27"/>
      <c r="E54" s="27"/>
      <c r="F54" s="27"/>
      <c r="G54" s="26">
        <v>0</v>
      </c>
      <c r="H54" s="26"/>
      <c r="I54" s="27"/>
      <c r="J54" s="27"/>
      <c r="K54" s="27"/>
      <c r="L54" s="27">
        <f t="shared" si="1"/>
        <v>0</v>
      </c>
      <c r="M54" s="27"/>
      <c r="N54" s="27"/>
      <c r="O54" s="27"/>
      <c r="P54" s="27"/>
      <c r="Q54" s="26"/>
      <c r="R54" s="26"/>
      <c r="S54" s="27"/>
      <c r="T54" s="27"/>
      <c r="U54" s="27"/>
      <c r="V54" s="45">
        <f t="shared" si="2"/>
        <v>0</v>
      </c>
    </row>
    <row r="55" spans="1:22" x14ac:dyDescent="0.35">
      <c r="A55" s="48"/>
      <c r="B55" s="16" t="s">
        <v>47</v>
      </c>
      <c r="C55" s="27"/>
      <c r="D55" s="27"/>
      <c r="E55" s="27"/>
      <c r="F55" s="27"/>
      <c r="G55" s="26">
        <v>0</v>
      </c>
      <c r="H55" s="26"/>
      <c r="I55" s="27"/>
      <c r="J55" s="27"/>
      <c r="K55" s="27"/>
      <c r="L55" s="27">
        <f t="shared" si="1"/>
        <v>0</v>
      </c>
      <c r="M55" s="27"/>
      <c r="N55" s="27"/>
      <c r="O55" s="27"/>
      <c r="P55" s="27"/>
      <c r="Q55" s="26"/>
      <c r="R55" s="26"/>
      <c r="S55" s="27"/>
      <c r="T55" s="27"/>
      <c r="U55" s="27"/>
      <c r="V55" s="45">
        <f t="shared" si="2"/>
        <v>0</v>
      </c>
    </row>
    <row r="56" spans="1:22" x14ac:dyDescent="0.35">
      <c r="A56" s="48"/>
      <c r="B56" s="16" t="s">
        <v>48</v>
      </c>
      <c r="C56" s="27"/>
      <c r="D56" s="27"/>
      <c r="E56" s="27"/>
      <c r="F56" s="27"/>
      <c r="G56" s="26">
        <v>0</v>
      </c>
      <c r="H56" s="26"/>
      <c r="I56" s="27"/>
      <c r="J56" s="27"/>
      <c r="K56" s="27"/>
      <c r="L56" s="27">
        <f t="shared" si="1"/>
        <v>0</v>
      </c>
      <c r="M56" s="27"/>
      <c r="N56" s="27"/>
      <c r="O56" s="27"/>
      <c r="P56" s="27"/>
      <c r="Q56" s="26">
        <v>0</v>
      </c>
      <c r="R56" s="26">
        <v>0</v>
      </c>
      <c r="S56" s="27"/>
      <c r="T56" s="27"/>
      <c r="U56" s="27"/>
      <c r="V56" s="45">
        <f t="shared" si="2"/>
        <v>0</v>
      </c>
    </row>
    <row r="57" spans="1:22" s="12" customFormat="1" ht="34.200000000000003" customHeight="1" x14ac:dyDescent="0.35">
      <c r="A57" s="49" t="s">
        <v>26</v>
      </c>
      <c r="B57" s="49"/>
      <c r="C57" s="41">
        <v>0.03</v>
      </c>
      <c r="D57" s="41">
        <v>0</v>
      </c>
      <c r="E57" s="41">
        <v>0.56000000000000005</v>
      </c>
      <c r="F57" s="41">
        <v>27.22</v>
      </c>
      <c r="G57" s="33">
        <v>77.540000000000006</v>
      </c>
      <c r="H57" s="33">
        <v>2.68</v>
      </c>
      <c r="I57" s="33">
        <v>0</v>
      </c>
      <c r="J57" s="33">
        <v>0</v>
      </c>
      <c r="K57" s="33">
        <v>0</v>
      </c>
      <c r="L57" s="45">
        <f t="shared" si="1"/>
        <v>108.03000000000002</v>
      </c>
      <c r="M57" s="33">
        <v>1</v>
      </c>
      <c r="N57" s="33">
        <v>0</v>
      </c>
      <c r="O57" s="33">
        <v>5</v>
      </c>
      <c r="P57" s="33">
        <v>61</v>
      </c>
      <c r="Q57" s="33">
        <v>47</v>
      </c>
      <c r="R57" s="41">
        <v>11</v>
      </c>
      <c r="S57" s="33">
        <v>0</v>
      </c>
      <c r="T57" s="41">
        <v>0</v>
      </c>
      <c r="U57" s="41">
        <v>0</v>
      </c>
      <c r="V57" s="45">
        <f t="shared" si="2"/>
        <v>125</v>
      </c>
    </row>
    <row r="58" spans="1:22" x14ac:dyDescent="0.35">
      <c r="A58" s="48" t="s">
        <v>19</v>
      </c>
      <c r="B58" s="15" t="s">
        <v>5</v>
      </c>
      <c r="C58" s="26">
        <v>0</v>
      </c>
      <c r="D58" s="26">
        <v>0</v>
      </c>
      <c r="E58" s="26">
        <v>0</v>
      </c>
      <c r="F58" s="27"/>
      <c r="G58" s="27"/>
      <c r="H58" s="27">
        <v>0</v>
      </c>
      <c r="I58" s="26"/>
      <c r="J58" s="27"/>
      <c r="K58" s="27"/>
      <c r="L58" s="27">
        <f t="shared" si="1"/>
        <v>0</v>
      </c>
      <c r="M58" s="26">
        <v>0</v>
      </c>
      <c r="N58" s="26">
        <v>0</v>
      </c>
      <c r="O58" s="26">
        <v>0</v>
      </c>
      <c r="P58" s="27"/>
      <c r="Q58" s="27"/>
      <c r="R58" s="27">
        <v>0</v>
      </c>
      <c r="S58" s="26">
        <v>0</v>
      </c>
      <c r="T58" s="27"/>
      <c r="U58" s="27"/>
      <c r="V58" s="45">
        <f t="shared" si="2"/>
        <v>0</v>
      </c>
    </row>
    <row r="59" spans="1:22" x14ac:dyDescent="0.35">
      <c r="A59" s="48"/>
      <c r="B59" s="15" t="s">
        <v>7</v>
      </c>
      <c r="C59" s="26">
        <v>0</v>
      </c>
      <c r="D59" s="26">
        <v>0</v>
      </c>
      <c r="E59" s="26">
        <v>0</v>
      </c>
      <c r="F59" s="27"/>
      <c r="G59" s="26">
        <v>3753.8</v>
      </c>
      <c r="H59" s="26"/>
      <c r="I59" s="27"/>
      <c r="J59" s="27"/>
      <c r="K59" s="27"/>
      <c r="L59" s="27">
        <f t="shared" si="1"/>
        <v>3753.8</v>
      </c>
      <c r="M59" s="26">
        <v>0</v>
      </c>
      <c r="N59" s="26">
        <v>0</v>
      </c>
      <c r="O59" s="26">
        <v>0</v>
      </c>
      <c r="P59" s="27"/>
      <c r="Q59" s="26">
        <v>3837</v>
      </c>
      <c r="R59" s="26"/>
      <c r="S59" s="27"/>
      <c r="T59" s="27"/>
      <c r="U59" s="27"/>
      <c r="V59" s="45">
        <f t="shared" si="2"/>
        <v>3837</v>
      </c>
    </row>
    <row r="60" spans="1:22" x14ac:dyDescent="0.35">
      <c r="A60" s="48"/>
      <c r="B60" s="15" t="s">
        <v>6</v>
      </c>
      <c r="C60" s="27"/>
      <c r="D60" s="27"/>
      <c r="E60" s="27"/>
      <c r="F60" s="26">
        <v>0.16</v>
      </c>
      <c r="G60" s="26">
        <v>22.65</v>
      </c>
      <c r="H60" s="26">
        <v>0</v>
      </c>
      <c r="I60" s="26">
        <v>7.32</v>
      </c>
      <c r="J60" s="27"/>
      <c r="K60" s="26">
        <v>0</v>
      </c>
      <c r="L60" s="27">
        <f t="shared" si="1"/>
        <v>30.13</v>
      </c>
      <c r="M60" s="27"/>
      <c r="N60" s="27"/>
      <c r="O60" s="27"/>
      <c r="P60" s="26">
        <v>1</v>
      </c>
      <c r="Q60" s="26">
        <v>20</v>
      </c>
      <c r="R60" s="26">
        <v>0</v>
      </c>
      <c r="S60" s="26">
        <v>9</v>
      </c>
      <c r="T60" s="27"/>
      <c r="U60" s="26">
        <v>0</v>
      </c>
      <c r="V60" s="45">
        <f t="shared" si="2"/>
        <v>30</v>
      </c>
    </row>
    <row r="61" spans="1:22" ht="26.4" x14ac:dyDescent="0.35">
      <c r="A61" s="48"/>
      <c r="B61" s="16" t="s">
        <v>12</v>
      </c>
      <c r="C61" s="26">
        <v>0</v>
      </c>
      <c r="D61" s="26">
        <v>0</v>
      </c>
      <c r="E61" s="26">
        <v>0</v>
      </c>
      <c r="F61" s="27"/>
      <c r="G61" s="27"/>
      <c r="H61" s="27"/>
      <c r="I61" s="27"/>
      <c r="J61" s="27"/>
      <c r="K61" s="27"/>
      <c r="L61" s="27">
        <f t="shared" si="1"/>
        <v>0</v>
      </c>
      <c r="M61" s="26">
        <v>0</v>
      </c>
      <c r="N61" s="26">
        <v>0</v>
      </c>
      <c r="O61" s="26">
        <v>0</v>
      </c>
      <c r="P61" s="27"/>
      <c r="Q61" s="27"/>
      <c r="R61" s="27"/>
      <c r="S61" s="27"/>
      <c r="T61" s="27"/>
      <c r="U61" s="27"/>
      <c r="V61" s="45">
        <f t="shared" si="2"/>
        <v>0</v>
      </c>
    </row>
    <row r="62" spans="1:22" x14ac:dyDescent="0.35">
      <c r="A62" s="48"/>
      <c r="B62" s="16" t="s">
        <v>40</v>
      </c>
      <c r="C62" s="27"/>
      <c r="D62" s="27"/>
      <c r="E62" s="27"/>
      <c r="F62" s="27"/>
      <c r="G62" s="27"/>
      <c r="H62" s="26">
        <v>0</v>
      </c>
      <c r="I62" s="26"/>
      <c r="J62" s="27"/>
      <c r="K62" s="27"/>
      <c r="L62" s="27">
        <f t="shared" si="1"/>
        <v>0</v>
      </c>
      <c r="M62" s="27"/>
      <c r="N62" s="27"/>
      <c r="O62" s="27"/>
      <c r="P62" s="27"/>
      <c r="Q62" s="27"/>
      <c r="R62" s="26">
        <v>0</v>
      </c>
      <c r="S62" s="26">
        <v>0</v>
      </c>
      <c r="T62" s="27"/>
      <c r="U62" s="27"/>
      <c r="V62" s="45">
        <f t="shared" si="2"/>
        <v>0</v>
      </c>
    </row>
    <row r="63" spans="1:22" x14ac:dyDescent="0.35">
      <c r="A63" s="48"/>
      <c r="B63" s="16" t="s">
        <v>46</v>
      </c>
      <c r="C63" s="27"/>
      <c r="D63" s="27"/>
      <c r="E63" s="27"/>
      <c r="F63" s="27"/>
      <c r="G63" s="26">
        <v>0.2</v>
      </c>
      <c r="H63" s="26"/>
      <c r="I63" s="27"/>
      <c r="J63" s="27"/>
      <c r="K63" s="27"/>
      <c r="L63" s="27">
        <f t="shared" si="1"/>
        <v>0.2</v>
      </c>
      <c r="M63" s="27"/>
      <c r="N63" s="27"/>
      <c r="O63" s="27"/>
      <c r="P63" s="27"/>
      <c r="Q63" s="26">
        <v>1</v>
      </c>
      <c r="R63" s="26"/>
      <c r="S63" s="27"/>
      <c r="T63" s="27"/>
      <c r="U63" s="27"/>
      <c r="V63" s="45">
        <f t="shared" si="2"/>
        <v>1</v>
      </c>
    </row>
    <row r="64" spans="1:22" x14ac:dyDescent="0.35">
      <c r="A64" s="48"/>
      <c r="B64" s="16" t="s">
        <v>47</v>
      </c>
      <c r="C64" s="27"/>
      <c r="D64" s="27"/>
      <c r="E64" s="27"/>
      <c r="F64" s="27"/>
      <c r="G64" s="26">
        <v>1.82</v>
      </c>
      <c r="H64" s="26"/>
      <c r="I64" s="27"/>
      <c r="J64" s="27"/>
      <c r="K64" s="27"/>
      <c r="L64" s="27">
        <f t="shared" si="1"/>
        <v>1.82</v>
      </c>
      <c r="M64" s="27"/>
      <c r="N64" s="27"/>
      <c r="O64" s="27"/>
      <c r="P64" s="27"/>
      <c r="Q64" s="26">
        <v>2</v>
      </c>
      <c r="R64" s="26"/>
      <c r="S64" s="27"/>
      <c r="T64" s="27"/>
      <c r="U64" s="27"/>
      <c r="V64" s="45">
        <f t="shared" si="2"/>
        <v>2</v>
      </c>
    </row>
    <row r="65" spans="1:22" x14ac:dyDescent="0.35">
      <c r="A65" s="48"/>
      <c r="B65" s="16" t="s">
        <v>48</v>
      </c>
      <c r="C65" s="27"/>
      <c r="D65" s="27"/>
      <c r="E65" s="27"/>
      <c r="F65" s="27"/>
      <c r="G65" s="26">
        <v>0</v>
      </c>
      <c r="H65" s="26"/>
      <c r="I65" s="27"/>
      <c r="J65" s="27"/>
      <c r="K65" s="27"/>
      <c r="L65" s="27">
        <f t="shared" si="1"/>
        <v>0</v>
      </c>
      <c r="M65" s="27"/>
      <c r="N65" s="27"/>
      <c r="O65" s="27"/>
      <c r="P65" s="27"/>
      <c r="Q65" s="26"/>
      <c r="R65" s="26"/>
      <c r="S65" s="27"/>
      <c r="T65" s="27"/>
      <c r="U65" s="27"/>
      <c r="V65" s="45">
        <f t="shared" si="2"/>
        <v>0</v>
      </c>
    </row>
    <row r="66" spans="1:22" s="12" customFormat="1" ht="20.399999999999999" customHeight="1" x14ac:dyDescent="0.35">
      <c r="A66" s="49" t="s">
        <v>27</v>
      </c>
      <c r="B66" s="49"/>
      <c r="C66" s="41">
        <v>0</v>
      </c>
      <c r="D66" s="41">
        <v>0</v>
      </c>
      <c r="E66" s="41">
        <v>0</v>
      </c>
      <c r="F66" s="41">
        <v>0.16</v>
      </c>
      <c r="G66" s="33">
        <v>3778.4700000000003</v>
      </c>
      <c r="H66" s="33">
        <v>0</v>
      </c>
      <c r="I66" s="33">
        <v>7.32</v>
      </c>
      <c r="J66" s="33">
        <v>0</v>
      </c>
      <c r="K66" s="33">
        <v>0</v>
      </c>
      <c r="L66" s="45">
        <f t="shared" si="1"/>
        <v>3785.9500000000003</v>
      </c>
      <c r="M66" s="33">
        <v>0</v>
      </c>
      <c r="N66" s="33">
        <v>0</v>
      </c>
      <c r="O66" s="33">
        <v>0</v>
      </c>
      <c r="P66" s="33">
        <v>1</v>
      </c>
      <c r="Q66" s="33">
        <v>3860</v>
      </c>
      <c r="R66" s="41">
        <v>0</v>
      </c>
      <c r="S66" s="33">
        <v>9</v>
      </c>
      <c r="T66" s="41">
        <v>0</v>
      </c>
      <c r="U66" s="41">
        <v>0</v>
      </c>
      <c r="V66" s="45">
        <f t="shared" si="2"/>
        <v>3870</v>
      </c>
    </row>
    <row r="67" spans="1:22" x14ac:dyDescent="0.35">
      <c r="A67" s="48" t="s">
        <v>20</v>
      </c>
      <c r="B67" s="15" t="s">
        <v>5</v>
      </c>
      <c r="C67" s="26">
        <v>0</v>
      </c>
      <c r="D67" s="26">
        <v>0</v>
      </c>
      <c r="E67" s="26">
        <v>0</v>
      </c>
      <c r="F67" s="27"/>
      <c r="G67" s="27"/>
      <c r="H67" s="27">
        <v>0</v>
      </c>
      <c r="I67" s="26">
        <v>0</v>
      </c>
      <c r="J67" s="27"/>
      <c r="K67" s="27"/>
      <c r="L67" s="27">
        <f t="shared" si="1"/>
        <v>0</v>
      </c>
      <c r="M67" s="26">
        <v>0</v>
      </c>
      <c r="N67" s="26">
        <v>0</v>
      </c>
      <c r="O67" s="26">
        <v>0</v>
      </c>
      <c r="P67" s="27"/>
      <c r="Q67" s="27"/>
      <c r="R67" s="27">
        <v>0</v>
      </c>
      <c r="S67" s="26">
        <v>0</v>
      </c>
      <c r="T67" s="27"/>
      <c r="U67" s="27"/>
      <c r="V67" s="45">
        <f t="shared" si="2"/>
        <v>0</v>
      </c>
    </row>
    <row r="68" spans="1:22" x14ac:dyDescent="0.35">
      <c r="A68" s="48"/>
      <c r="B68" s="15" t="s">
        <v>7</v>
      </c>
      <c r="C68" s="26">
        <v>0</v>
      </c>
      <c r="D68" s="26">
        <v>0</v>
      </c>
      <c r="E68" s="26">
        <v>0</v>
      </c>
      <c r="F68" s="27"/>
      <c r="G68" s="26">
        <v>9.6</v>
      </c>
      <c r="H68" s="26"/>
      <c r="I68" s="27"/>
      <c r="J68" s="27"/>
      <c r="K68" s="27"/>
      <c r="L68" s="27">
        <f t="shared" si="1"/>
        <v>9.6</v>
      </c>
      <c r="M68" s="26">
        <v>0</v>
      </c>
      <c r="N68" s="26">
        <v>0</v>
      </c>
      <c r="O68" s="26">
        <v>0</v>
      </c>
      <c r="P68" s="27"/>
      <c r="Q68" s="26">
        <v>2</v>
      </c>
      <c r="R68" s="26"/>
      <c r="S68" s="27"/>
      <c r="T68" s="27"/>
      <c r="U68" s="27"/>
      <c r="V68" s="45">
        <f t="shared" si="2"/>
        <v>2</v>
      </c>
    </row>
    <row r="69" spans="1:22" x14ac:dyDescent="0.35">
      <c r="A69" s="48"/>
      <c r="B69" s="15" t="s">
        <v>6</v>
      </c>
      <c r="C69" s="27"/>
      <c r="D69" s="27"/>
      <c r="E69" s="27"/>
      <c r="F69" s="26">
        <v>0</v>
      </c>
      <c r="G69" s="26"/>
      <c r="H69" s="26">
        <v>0</v>
      </c>
      <c r="I69" s="26"/>
      <c r="J69" s="27"/>
      <c r="K69" s="26">
        <v>0</v>
      </c>
      <c r="L69" s="27">
        <f t="shared" ref="L69:L93" si="6">SUM(C69:K69)</f>
        <v>0</v>
      </c>
      <c r="M69" s="27"/>
      <c r="N69" s="27"/>
      <c r="O69" s="27"/>
      <c r="P69" s="26">
        <v>0</v>
      </c>
      <c r="Q69" s="26">
        <v>0</v>
      </c>
      <c r="R69" s="26">
        <v>0</v>
      </c>
      <c r="S69" s="26">
        <v>0</v>
      </c>
      <c r="T69" s="27"/>
      <c r="U69" s="26">
        <v>0</v>
      </c>
      <c r="V69" s="45">
        <f t="shared" si="2"/>
        <v>0</v>
      </c>
    </row>
    <row r="70" spans="1:22" ht="26.4" x14ac:dyDescent="0.35">
      <c r="A70" s="48"/>
      <c r="B70" s="16" t="s">
        <v>12</v>
      </c>
      <c r="C70" s="26">
        <v>0</v>
      </c>
      <c r="D70" s="26">
        <v>0</v>
      </c>
      <c r="E70" s="26">
        <v>0</v>
      </c>
      <c r="F70" s="27"/>
      <c r="G70" s="27"/>
      <c r="H70" s="27"/>
      <c r="I70" s="27"/>
      <c r="J70" s="27"/>
      <c r="K70" s="27"/>
      <c r="L70" s="27">
        <f t="shared" si="6"/>
        <v>0</v>
      </c>
      <c r="M70" s="26">
        <v>0</v>
      </c>
      <c r="N70" s="26">
        <v>0</v>
      </c>
      <c r="O70" s="26">
        <v>0</v>
      </c>
      <c r="P70" s="27"/>
      <c r="Q70" s="27"/>
      <c r="R70" s="27"/>
      <c r="S70" s="27"/>
      <c r="T70" s="27"/>
      <c r="U70" s="27"/>
      <c r="V70" s="45">
        <f t="shared" si="2"/>
        <v>0</v>
      </c>
    </row>
    <row r="71" spans="1:22" x14ac:dyDescent="0.35">
      <c r="A71" s="48"/>
      <c r="B71" s="16" t="s">
        <v>40</v>
      </c>
      <c r="C71" s="27"/>
      <c r="D71" s="27"/>
      <c r="E71" s="27"/>
      <c r="F71" s="27"/>
      <c r="G71" s="27"/>
      <c r="H71" s="26">
        <v>0</v>
      </c>
      <c r="I71" s="26"/>
      <c r="J71" s="27"/>
      <c r="K71" s="27"/>
      <c r="L71" s="27">
        <f t="shared" si="6"/>
        <v>0</v>
      </c>
      <c r="M71" s="27"/>
      <c r="N71" s="27"/>
      <c r="O71" s="27"/>
      <c r="P71" s="27"/>
      <c r="Q71" s="27"/>
      <c r="R71" s="26">
        <v>0</v>
      </c>
      <c r="S71" s="26">
        <v>0</v>
      </c>
      <c r="T71" s="27"/>
      <c r="U71" s="27"/>
      <c r="V71" s="45">
        <f t="shared" si="2"/>
        <v>0</v>
      </c>
    </row>
    <row r="72" spans="1:22" x14ac:dyDescent="0.35">
      <c r="A72" s="48"/>
      <c r="B72" s="16" t="s">
        <v>46</v>
      </c>
      <c r="C72" s="27"/>
      <c r="D72" s="27"/>
      <c r="E72" s="27"/>
      <c r="F72" s="27"/>
      <c r="G72" s="26">
        <v>2.59</v>
      </c>
      <c r="H72" s="26"/>
      <c r="I72" s="27"/>
      <c r="J72" s="27"/>
      <c r="K72" s="27"/>
      <c r="L72" s="27">
        <f t="shared" si="6"/>
        <v>2.59</v>
      </c>
      <c r="M72" s="27"/>
      <c r="N72" s="27"/>
      <c r="O72" s="27"/>
      <c r="P72" s="27"/>
      <c r="Q72" s="26">
        <v>1</v>
      </c>
      <c r="R72" s="26"/>
      <c r="S72" s="27"/>
      <c r="T72" s="27"/>
      <c r="U72" s="27"/>
      <c r="V72" s="45">
        <f t="shared" si="2"/>
        <v>1</v>
      </c>
    </row>
    <row r="73" spans="1:22" x14ac:dyDescent="0.35">
      <c r="A73" s="48"/>
      <c r="B73" s="16" t="s">
        <v>47</v>
      </c>
      <c r="C73" s="27"/>
      <c r="D73" s="27"/>
      <c r="E73" s="27"/>
      <c r="F73" s="27"/>
      <c r="G73" s="26">
        <v>0</v>
      </c>
      <c r="H73" s="26"/>
      <c r="I73" s="27"/>
      <c r="J73" s="27"/>
      <c r="K73" s="27"/>
      <c r="L73" s="27">
        <f t="shared" si="6"/>
        <v>0</v>
      </c>
      <c r="M73" s="27"/>
      <c r="N73" s="27"/>
      <c r="O73" s="27"/>
      <c r="P73" s="27"/>
      <c r="Q73" s="26">
        <v>0</v>
      </c>
      <c r="R73" s="26"/>
      <c r="S73" s="27"/>
      <c r="T73" s="27"/>
      <c r="U73" s="27"/>
      <c r="V73" s="45">
        <f t="shared" si="2"/>
        <v>0</v>
      </c>
    </row>
    <row r="74" spans="1:22" x14ac:dyDescent="0.35">
      <c r="A74" s="48"/>
      <c r="B74" s="16" t="s">
        <v>48</v>
      </c>
      <c r="C74" s="27"/>
      <c r="D74" s="27"/>
      <c r="E74" s="27"/>
      <c r="F74" s="27"/>
      <c r="G74" s="26">
        <v>5.37</v>
      </c>
      <c r="H74" s="26"/>
      <c r="I74" s="27"/>
      <c r="J74" s="27"/>
      <c r="K74" s="27"/>
      <c r="L74" s="27">
        <f t="shared" si="6"/>
        <v>5.37</v>
      </c>
      <c r="M74" s="27"/>
      <c r="N74" s="27"/>
      <c r="O74" s="27"/>
      <c r="P74" s="27"/>
      <c r="Q74" s="26">
        <v>2</v>
      </c>
      <c r="R74" s="26"/>
      <c r="S74" s="27"/>
      <c r="T74" s="27"/>
      <c r="U74" s="27"/>
      <c r="V74" s="45">
        <f t="shared" si="2"/>
        <v>2</v>
      </c>
    </row>
    <row r="75" spans="1:22" s="12" customFormat="1" ht="20.399999999999999" customHeight="1" x14ac:dyDescent="0.35">
      <c r="A75" s="49" t="s">
        <v>27</v>
      </c>
      <c r="B75" s="49"/>
      <c r="C75" s="41">
        <v>0</v>
      </c>
      <c r="D75" s="41">
        <v>0</v>
      </c>
      <c r="E75" s="41">
        <v>0</v>
      </c>
      <c r="F75" s="41">
        <v>0</v>
      </c>
      <c r="G75" s="33">
        <v>17.559999999999999</v>
      </c>
      <c r="H75" s="33">
        <v>0</v>
      </c>
      <c r="I75" s="33">
        <v>0</v>
      </c>
      <c r="J75" s="33">
        <v>0</v>
      </c>
      <c r="K75" s="33">
        <v>0</v>
      </c>
      <c r="L75" s="45">
        <f t="shared" si="6"/>
        <v>17.559999999999999</v>
      </c>
      <c r="M75" s="33">
        <v>0</v>
      </c>
      <c r="N75" s="33">
        <v>0</v>
      </c>
      <c r="O75" s="33">
        <v>0</v>
      </c>
      <c r="P75" s="33">
        <v>0</v>
      </c>
      <c r="Q75" s="33">
        <v>5</v>
      </c>
      <c r="R75" s="41">
        <v>0</v>
      </c>
      <c r="S75" s="33">
        <v>0</v>
      </c>
      <c r="T75" s="41">
        <v>0</v>
      </c>
      <c r="U75" s="41">
        <v>0</v>
      </c>
      <c r="V75" s="45">
        <f t="shared" ref="V75:V92" si="7">SUM(M75:U75)</f>
        <v>5</v>
      </c>
    </row>
    <row r="76" spans="1:22" x14ac:dyDescent="0.35">
      <c r="A76" s="48" t="s">
        <v>21</v>
      </c>
      <c r="B76" s="15" t="s">
        <v>5</v>
      </c>
      <c r="C76" s="26">
        <v>0</v>
      </c>
      <c r="D76" s="26">
        <v>0</v>
      </c>
      <c r="E76" s="26">
        <v>0</v>
      </c>
      <c r="F76" s="27"/>
      <c r="G76" s="27"/>
      <c r="H76" s="27">
        <v>0</v>
      </c>
      <c r="I76" s="26">
        <v>0</v>
      </c>
      <c r="J76" s="27"/>
      <c r="K76" s="27"/>
      <c r="L76" s="27">
        <f t="shared" si="6"/>
        <v>0</v>
      </c>
      <c r="M76" s="26">
        <v>0</v>
      </c>
      <c r="N76" s="26">
        <v>0</v>
      </c>
      <c r="O76" s="26">
        <v>0</v>
      </c>
      <c r="P76" s="27"/>
      <c r="Q76" s="27"/>
      <c r="R76" s="27">
        <v>0</v>
      </c>
      <c r="S76" s="26">
        <v>0</v>
      </c>
      <c r="T76" s="27"/>
      <c r="U76" s="27"/>
      <c r="V76" s="45">
        <f t="shared" si="7"/>
        <v>0</v>
      </c>
    </row>
    <row r="77" spans="1:22" x14ac:dyDescent="0.35">
      <c r="A77" s="48"/>
      <c r="B77" s="15" t="s">
        <v>7</v>
      </c>
      <c r="C77" s="26">
        <v>0</v>
      </c>
      <c r="D77" s="26">
        <v>0</v>
      </c>
      <c r="E77" s="26">
        <v>0</v>
      </c>
      <c r="F77" s="27"/>
      <c r="G77" s="26">
        <v>0</v>
      </c>
      <c r="H77" s="26"/>
      <c r="I77" s="27"/>
      <c r="J77" s="27"/>
      <c r="K77" s="27"/>
      <c r="L77" s="27">
        <f t="shared" si="6"/>
        <v>0</v>
      </c>
      <c r="M77" s="26">
        <v>0</v>
      </c>
      <c r="N77" s="26">
        <v>0</v>
      </c>
      <c r="O77" s="26">
        <v>0</v>
      </c>
      <c r="P77" s="27"/>
      <c r="Q77" s="26">
        <v>0</v>
      </c>
      <c r="R77" s="26">
        <v>0</v>
      </c>
      <c r="S77" s="27"/>
      <c r="T77" s="27"/>
      <c r="U77" s="27"/>
      <c r="V77" s="45">
        <f t="shared" si="7"/>
        <v>0</v>
      </c>
    </row>
    <row r="78" spans="1:22" x14ac:dyDescent="0.35">
      <c r="A78" s="48"/>
      <c r="B78" s="15" t="s">
        <v>6</v>
      </c>
      <c r="C78" s="27"/>
      <c r="D78" s="27"/>
      <c r="E78" s="27"/>
      <c r="F78" s="26">
        <v>1.31</v>
      </c>
      <c r="G78" s="26">
        <v>0</v>
      </c>
      <c r="H78" s="26">
        <v>0</v>
      </c>
      <c r="I78" s="26">
        <v>0</v>
      </c>
      <c r="J78" s="27"/>
      <c r="K78" s="26">
        <v>0</v>
      </c>
      <c r="L78" s="27">
        <f t="shared" si="6"/>
        <v>1.31</v>
      </c>
      <c r="M78" s="27"/>
      <c r="N78" s="27"/>
      <c r="O78" s="27"/>
      <c r="P78" s="26">
        <v>5</v>
      </c>
      <c r="Q78" s="26">
        <v>0</v>
      </c>
      <c r="R78" s="26">
        <v>0</v>
      </c>
      <c r="S78" s="26">
        <v>0</v>
      </c>
      <c r="T78" s="27"/>
      <c r="U78" s="26">
        <v>0</v>
      </c>
      <c r="V78" s="45">
        <f t="shared" si="7"/>
        <v>5</v>
      </c>
    </row>
    <row r="79" spans="1:22" ht="26.4" x14ac:dyDescent="0.35">
      <c r="A79" s="48"/>
      <c r="B79" s="16" t="s">
        <v>12</v>
      </c>
      <c r="C79" s="26">
        <v>0.5</v>
      </c>
      <c r="D79" s="26">
        <v>0</v>
      </c>
      <c r="E79" s="26">
        <v>0</v>
      </c>
      <c r="F79" s="27"/>
      <c r="G79" s="27"/>
      <c r="H79" s="27"/>
      <c r="I79" s="27"/>
      <c r="J79" s="27"/>
      <c r="K79" s="27"/>
      <c r="L79" s="27">
        <f t="shared" si="6"/>
        <v>0.5</v>
      </c>
      <c r="M79" s="26">
        <v>1</v>
      </c>
      <c r="N79" s="26">
        <v>0</v>
      </c>
      <c r="O79" s="26">
        <v>0</v>
      </c>
      <c r="P79" s="27"/>
      <c r="Q79" s="27"/>
      <c r="R79" s="27"/>
      <c r="S79" s="27"/>
      <c r="T79" s="27"/>
      <c r="U79" s="27"/>
      <c r="V79" s="45">
        <f t="shared" si="7"/>
        <v>1</v>
      </c>
    </row>
    <row r="80" spans="1:22" x14ac:dyDescent="0.35">
      <c r="A80" s="48"/>
      <c r="B80" s="16" t="s">
        <v>40</v>
      </c>
      <c r="C80" s="27"/>
      <c r="D80" s="27"/>
      <c r="E80" s="27"/>
      <c r="F80" s="27"/>
      <c r="G80" s="27"/>
      <c r="H80" s="26">
        <v>0</v>
      </c>
      <c r="I80" s="26">
        <v>0</v>
      </c>
      <c r="J80" s="27"/>
      <c r="K80" s="27"/>
      <c r="L80" s="27">
        <f t="shared" si="6"/>
        <v>0</v>
      </c>
      <c r="M80" s="27"/>
      <c r="N80" s="27"/>
      <c r="O80" s="27"/>
      <c r="P80" s="27"/>
      <c r="Q80" s="27"/>
      <c r="R80" s="26">
        <v>0</v>
      </c>
      <c r="S80" s="26">
        <v>0</v>
      </c>
      <c r="T80" s="27"/>
      <c r="U80" s="27"/>
      <c r="V80" s="45">
        <f t="shared" si="7"/>
        <v>0</v>
      </c>
    </row>
    <row r="81" spans="1:22" x14ac:dyDescent="0.35">
      <c r="A81" s="48"/>
      <c r="B81" s="16" t="s">
        <v>46</v>
      </c>
      <c r="C81" s="27"/>
      <c r="D81" s="27"/>
      <c r="E81" s="27"/>
      <c r="F81" s="27"/>
      <c r="G81" s="26">
        <v>0</v>
      </c>
      <c r="H81" s="26"/>
      <c r="I81" s="27"/>
      <c r="J81" s="27"/>
      <c r="K81" s="27"/>
      <c r="L81" s="27">
        <f t="shared" si="6"/>
        <v>0</v>
      </c>
      <c r="M81" s="27"/>
      <c r="N81" s="27"/>
      <c r="O81" s="27"/>
      <c r="P81" s="27"/>
      <c r="Q81" s="26">
        <v>0</v>
      </c>
      <c r="R81" s="26"/>
      <c r="S81" s="27"/>
      <c r="T81" s="27"/>
      <c r="U81" s="27"/>
      <c r="V81" s="45">
        <f t="shared" si="7"/>
        <v>0</v>
      </c>
    </row>
    <row r="82" spans="1:22" x14ac:dyDescent="0.35">
      <c r="A82" s="48"/>
      <c r="B82" s="16" t="s">
        <v>47</v>
      </c>
      <c r="C82" s="27"/>
      <c r="D82" s="27"/>
      <c r="E82" s="27"/>
      <c r="F82" s="27"/>
      <c r="G82" s="26">
        <v>0</v>
      </c>
      <c r="H82" s="26"/>
      <c r="I82" s="27"/>
      <c r="J82" s="27"/>
      <c r="K82" s="27"/>
      <c r="L82" s="27">
        <f t="shared" si="6"/>
        <v>0</v>
      </c>
      <c r="M82" s="27"/>
      <c r="N82" s="27"/>
      <c r="O82" s="27"/>
      <c r="P82" s="27"/>
      <c r="Q82" s="26">
        <v>0</v>
      </c>
      <c r="R82" s="26"/>
      <c r="S82" s="27"/>
      <c r="T82" s="27"/>
      <c r="U82" s="27"/>
      <c r="V82" s="45">
        <f t="shared" si="7"/>
        <v>0</v>
      </c>
    </row>
    <row r="83" spans="1:22" x14ac:dyDescent="0.35">
      <c r="A83" s="48"/>
      <c r="B83" s="16" t="s">
        <v>48</v>
      </c>
      <c r="C83" s="27"/>
      <c r="D83" s="27"/>
      <c r="E83" s="27"/>
      <c r="F83" s="27"/>
      <c r="G83" s="26">
        <v>0</v>
      </c>
      <c r="H83" s="26"/>
      <c r="I83" s="27"/>
      <c r="J83" s="27"/>
      <c r="K83" s="27"/>
      <c r="L83" s="27">
        <f t="shared" si="6"/>
        <v>0</v>
      </c>
      <c r="M83" s="27"/>
      <c r="N83" s="27"/>
      <c r="O83" s="27"/>
      <c r="P83" s="27"/>
      <c r="Q83" s="26">
        <v>0</v>
      </c>
      <c r="R83" s="26"/>
      <c r="S83" s="27"/>
      <c r="T83" s="27"/>
      <c r="U83" s="27"/>
      <c r="V83" s="45">
        <f t="shared" si="7"/>
        <v>0</v>
      </c>
    </row>
    <row r="84" spans="1:22" s="5" customFormat="1" ht="22.8" customHeight="1" x14ac:dyDescent="0.35">
      <c r="A84" s="49" t="s">
        <v>27</v>
      </c>
      <c r="B84" s="49"/>
      <c r="C84" s="41">
        <v>0.5</v>
      </c>
      <c r="D84" s="41">
        <v>0</v>
      </c>
      <c r="E84" s="41">
        <v>0</v>
      </c>
      <c r="F84" s="41">
        <v>1.31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45">
        <f t="shared" si="6"/>
        <v>1.81</v>
      </c>
      <c r="M84" s="33">
        <v>1</v>
      </c>
      <c r="N84" s="33">
        <v>0</v>
      </c>
      <c r="O84" s="33">
        <v>0</v>
      </c>
      <c r="P84" s="33">
        <v>5</v>
      </c>
      <c r="Q84" s="33">
        <v>0</v>
      </c>
      <c r="R84" s="41">
        <v>0</v>
      </c>
      <c r="S84" s="33">
        <v>0</v>
      </c>
      <c r="T84" s="41">
        <v>0</v>
      </c>
      <c r="U84" s="41">
        <v>0</v>
      </c>
      <c r="V84" s="45">
        <f t="shared" si="7"/>
        <v>6</v>
      </c>
    </row>
    <row r="85" spans="1:22" x14ac:dyDescent="0.35">
      <c r="A85" s="48" t="s">
        <v>22</v>
      </c>
      <c r="B85" s="15" t="s">
        <v>5</v>
      </c>
      <c r="C85" s="26">
        <v>0</v>
      </c>
      <c r="D85" s="26">
        <v>0</v>
      </c>
      <c r="E85" s="26"/>
      <c r="F85" s="27"/>
      <c r="G85" s="27"/>
      <c r="H85" s="27">
        <v>0</v>
      </c>
      <c r="I85" s="26">
        <v>0</v>
      </c>
      <c r="J85" s="27"/>
      <c r="K85" s="27"/>
      <c r="L85" s="27">
        <f t="shared" si="6"/>
        <v>0</v>
      </c>
      <c r="M85" s="26">
        <v>0</v>
      </c>
      <c r="N85" s="26">
        <v>0</v>
      </c>
      <c r="O85" s="26">
        <v>0</v>
      </c>
      <c r="P85" s="27"/>
      <c r="Q85" s="27"/>
      <c r="R85" s="27">
        <v>0</v>
      </c>
      <c r="S85" s="26">
        <v>0</v>
      </c>
      <c r="T85" s="27"/>
      <c r="U85" s="27"/>
      <c r="V85" s="45">
        <f t="shared" si="7"/>
        <v>0</v>
      </c>
    </row>
    <row r="86" spans="1:22" x14ac:dyDescent="0.35">
      <c r="A86" s="48"/>
      <c r="B86" s="15" t="s">
        <v>7</v>
      </c>
      <c r="C86" s="26">
        <v>0</v>
      </c>
      <c r="D86" s="26">
        <v>2.8</v>
      </c>
      <c r="E86" s="26">
        <v>2.3199999999999998</v>
      </c>
      <c r="F86" s="27"/>
      <c r="G86" s="26">
        <v>167.28</v>
      </c>
      <c r="H86" s="26"/>
      <c r="I86" s="27"/>
      <c r="J86" s="27"/>
      <c r="K86" s="27"/>
      <c r="L86" s="27">
        <f t="shared" si="6"/>
        <v>172.4</v>
      </c>
      <c r="M86" s="26">
        <v>0</v>
      </c>
      <c r="N86" s="26">
        <v>10</v>
      </c>
      <c r="O86" s="26">
        <v>3</v>
      </c>
      <c r="P86" s="27"/>
      <c r="Q86" s="26">
        <v>199</v>
      </c>
      <c r="R86" s="26"/>
      <c r="S86" s="27"/>
      <c r="T86" s="27"/>
      <c r="U86" s="27"/>
      <c r="V86" s="45">
        <f t="shared" si="7"/>
        <v>212</v>
      </c>
    </row>
    <row r="87" spans="1:22" x14ac:dyDescent="0.35">
      <c r="A87" s="48"/>
      <c r="B87" s="15" t="s">
        <v>6</v>
      </c>
      <c r="C87" s="27"/>
      <c r="D87" s="27"/>
      <c r="E87" s="27"/>
      <c r="F87" s="26">
        <v>0</v>
      </c>
      <c r="G87" s="26">
        <v>0</v>
      </c>
      <c r="H87" s="26">
        <v>0</v>
      </c>
      <c r="I87" s="26">
        <v>0</v>
      </c>
      <c r="J87" s="27"/>
      <c r="K87" s="26">
        <v>1.1399999999999999</v>
      </c>
      <c r="L87" s="27">
        <f t="shared" si="6"/>
        <v>1.1399999999999999</v>
      </c>
      <c r="M87" s="27"/>
      <c r="N87" s="27"/>
      <c r="O87" s="27"/>
      <c r="P87" s="26">
        <v>0</v>
      </c>
      <c r="Q87" s="26">
        <v>0</v>
      </c>
      <c r="R87" s="26">
        <v>0</v>
      </c>
      <c r="S87" s="26"/>
      <c r="T87" s="27"/>
      <c r="U87" s="26">
        <v>3</v>
      </c>
      <c r="V87" s="45">
        <f t="shared" si="7"/>
        <v>3</v>
      </c>
    </row>
    <row r="88" spans="1:22" ht="26.4" x14ac:dyDescent="0.35">
      <c r="A88" s="48"/>
      <c r="B88" s="16" t="s">
        <v>12</v>
      </c>
      <c r="C88" s="26">
        <v>0</v>
      </c>
      <c r="D88" s="26">
        <v>0.74</v>
      </c>
      <c r="E88" s="26">
        <v>0</v>
      </c>
      <c r="F88" s="27"/>
      <c r="G88" s="27"/>
      <c r="H88" s="27"/>
      <c r="I88" s="27"/>
      <c r="J88" s="27"/>
      <c r="K88" s="27"/>
      <c r="L88" s="27">
        <f t="shared" si="6"/>
        <v>0.74</v>
      </c>
      <c r="M88" s="26">
        <v>0</v>
      </c>
      <c r="N88" s="26">
        <v>3</v>
      </c>
      <c r="O88" s="26">
        <v>0</v>
      </c>
      <c r="P88" s="27"/>
      <c r="Q88" s="27"/>
      <c r="R88" s="27"/>
      <c r="S88" s="27"/>
      <c r="T88" s="27"/>
      <c r="U88" s="27"/>
      <c r="V88" s="45">
        <f t="shared" si="7"/>
        <v>3</v>
      </c>
    </row>
    <row r="89" spans="1:22" x14ac:dyDescent="0.35">
      <c r="A89" s="48"/>
      <c r="B89" s="16" t="s">
        <v>40</v>
      </c>
      <c r="C89" s="27"/>
      <c r="D89" s="27"/>
      <c r="E89" s="27"/>
      <c r="F89" s="27"/>
      <c r="G89" s="27"/>
      <c r="H89" s="26">
        <v>0</v>
      </c>
      <c r="I89" s="26">
        <v>0</v>
      </c>
      <c r="J89" s="27"/>
      <c r="K89" s="27"/>
      <c r="L89" s="27">
        <f t="shared" si="6"/>
        <v>0</v>
      </c>
      <c r="M89" s="27"/>
      <c r="N89" s="27"/>
      <c r="O89" s="27"/>
      <c r="P89" s="27"/>
      <c r="Q89" s="27"/>
      <c r="R89" s="26">
        <v>0</v>
      </c>
      <c r="S89" s="26"/>
      <c r="T89" s="27"/>
      <c r="U89" s="27"/>
      <c r="V89" s="45">
        <f t="shared" si="7"/>
        <v>0</v>
      </c>
    </row>
    <row r="90" spans="1:22" x14ac:dyDescent="0.35">
      <c r="A90" s="48"/>
      <c r="B90" s="16" t="s">
        <v>46</v>
      </c>
      <c r="C90" s="27"/>
      <c r="D90" s="27"/>
      <c r="E90" s="27"/>
      <c r="F90" s="27"/>
      <c r="G90" s="26">
        <v>0</v>
      </c>
      <c r="H90" s="26"/>
      <c r="I90" s="27"/>
      <c r="J90" s="27"/>
      <c r="K90" s="27"/>
      <c r="L90" s="27">
        <f t="shared" si="6"/>
        <v>0</v>
      </c>
      <c r="M90" s="27"/>
      <c r="N90" s="27"/>
      <c r="O90" s="27"/>
      <c r="P90" s="27"/>
      <c r="Q90" s="26">
        <v>0</v>
      </c>
      <c r="R90" s="26"/>
      <c r="S90" s="27"/>
      <c r="T90" s="27"/>
      <c r="U90" s="27"/>
      <c r="V90" s="45">
        <f t="shared" si="7"/>
        <v>0</v>
      </c>
    </row>
    <row r="91" spans="1:22" x14ac:dyDescent="0.35">
      <c r="A91" s="48"/>
      <c r="B91" s="16" t="s">
        <v>47</v>
      </c>
      <c r="C91" s="27"/>
      <c r="D91" s="27"/>
      <c r="E91" s="27"/>
      <c r="F91" s="27"/>
      <c r="G91" s="26">
        <v>0</v>
      </c>
      <c r="H91" s="26"/>
      <c r="I91" s="27"/>
      <c r="J91" s="27"/>
      <c r="K91" s="27"/>
      <c r="L91" s="27">
        <f t="shared" si="6"/>
        <v>0</v>
      </c>
      <c r="M91" s="27"/>
      <c r="N91" s="27"/>
      <c r="O91" s="27"/>
      <c r="P91" s="27"/>
      <c r="Q91" s="26"/>
      <c r="R91" s="26"/>
      <c r="S91" s="27"/>
      <c r="T91" s="27"/>
      <c r="U91" s="27"/>
      <c r="V91" s="45">
        <f t="shared" si="7"/>
        <v>0</v>
      </c>
    </row>
    <row r="92" spans="1:22" x14ac:dyDescent="0.35">
      <c r="A92" s="48"/>
      <c r="B92" s="16" t="s">
        <v>48</v>
      </c>
      <c r="C92" s="27"/>
      <c r="D92" s="27"/>
      <c r="E92" s="27"/>
      <c r="F92" s="27"/>
      <c r="G92" s="26">
        <v>0</v>
      </c>
      <c r="H92" s="26"/>
      <c r="I92" s="27"/>
      <c r="J92" s="27"/>
      <c r="K92" s="27"/>
      <c r="L92" s="27">
        <f t="shared" si="6"/>
        <v>0</v>
      </c>
      <c r="M92" s="27"/>
      <c r="N92" s="27"/>
      <c r="O92" s="27"/>
      <c r="P92" s="27"/>
      <c r="Q92" s="26">
        <v>0</v>
      </c>
      <c r="R92" s="26"/>
      <c r="S92" s="27"/>
      <c r="T92" s="27"/>
      <c r="U92" s="27"/>
      <c r="V92" s="45">
        <f t="shared" si="7"/>
        <v>0</v>
      </c>
    </row>
    <row r="93" spans="1:22" s="8" customFormat="1" ht="21" customHeight="1" thickBot="1" x14ac:dyDescent="0.4">
      <c r="A93" s="60" t="s">
        <v>27</v>
      </c>
      <c r="B93" s="60"/>
      <c r="C93" s="43">
        <v>0</v>
      </c>
      <c r="D93" s="43">
        <v>3.54</v>
      </c>
      <c r="E93" s="43">
        <v>2.3199999999999998</v>
      </c>
      <c r="F93" s="43">
        <v>0</v>
      </c>
      <c r="G93" s="34">
        <v>167.28</v>
      </c>
      <c r="H93" s="34">
        <v>0</v>
      </c>
      <c r="I93" s="34">
        <v>0</v>
      </c>
      <c r="J93" s="34">
        <v>0</v>
      </c>
      <c r="K93" s="34">
        <v>1.1399999999999999</v>
      </c>
      <c r="L93" s="33">
        <f t="shared" si="6"/>
        <v>174.27999999999997</v>
      </c>
      <c r="M93" s="34">
        <v>0</v>
      </c>
      <c r="N93" s="34">
        <v>13</v>
      </c>
      <c r="O93" s="34">
        <v>3</v>
      </c>
      <c r="P93" s="34">
        <v>0</v>
      </c>
      <c r="Q93" s="34">
        <v>199</v>
      </c>
      <c r="R93" s="28">
        <v>0</v>
      </c>
      <c r="S93" s="34">
        <v>0</v>
      </c>
      <c r="T93" s="43">
        <v>0</v>
      </c>
      <c r="U93" s="43">
        <v>3</v>
      </c>
      <c r="V93" s="40">
        <f>SUM(M93:U93)</f>
        <v>218</v>
      </c>
    </row>
    <row r="94" spans="1:22" s="17" customFormat="1" ht="27" customHeight="1" thickBot="1" x14ac:dyDescent="0.35">
      <c r="A94" s="58" t="s">
        <v>28</v>
      </c>
      <c r="B94" s="59"/>
      <c r="C94" s="44">
        <f>SUM(C4:C11,C13:C20,C22:C29,C31:C38,C40:C46,C49:C56,C58:C65,C67:C74,C76:C83,C85:C92)</f>
        <v>1538.43</v>
      </c>
      <c r="D94" s="44">
        <f>SUM(D4:D11,D13:D20,D22:D29,D31:D38,D40:D46,D49:D56,D58:D65,D67:D74,D76:D83,D85:D92)</f>
        <v>332.32000000000005</v>
      </c>
      <c r="E94" s="44">
        <f>SUM(E4:E11,E13:E20,E22:E29,E31:E38,E40:E46,E49:E56,E58:E65,E67:E74,E76:E83,E85:E92)</f>
        <v>114.91</v>
      </c>
      <c r="F94" s="44">
        <f>SUM(F4:F11,F13:F20,F22:F29,F31:F38,F40:F46,F49:F56,F58:F65,F67:F74,F76:F83,F85:F92)</f>
        <v>57.319999999999993</v>
      </c>
      <c r="G94" s="44">
        <f>G12+G21+G30+G39+G48+G57+G66+G75+G93</f>
        <v>8390.77</v>
      </c>
      <c r="H94" s="44">
        <f>SUM(H4:H11,H13:H20,H22:H29,H31:H38,H40:H46,H49:H56,H58:H65,H67:H74,H76:H83,H85:H92)</f>
        <v>159.08000000000001</v>
      </c>
      <c r="I94" s="44">
        <f>SUM(I4:I11,I13:I20,I22:I29,I31:I38,I40:I46,I49:I56,I58:I65,I67:I74,I76:I83,I85:I92)</f>
        <v>159.47999999999999</v>
      </c>
      <c r="J94" s="44">
        <f>SUM(J4:J11,J13:J20,J22:J29,J31:J38,J40:J46,J49:J56,J58:J65,J67:J74,J76:J83,J85:J92)</f>
        <v>14.510000000000002</v>
      </c>
      <c r="K94" s="44">
        <f t="shared" ref="K94" si="8">SUM(K4:K11,K13:K20,K22:K29,K31:K38,K40:K46,K49:K56,K58:K65,K67:K74,K76:K83,K85:K92)</f>
        <v>155.70999999999998</v>
      </c>
      <c r="L94" s="44">
        <f>SUM(L4:L11,L13:L20,L22:L29,L31:L38,L40:L47,L49:L56,L58:L65,L67:L74,L76:L83,L85:L92)</f>
        <v>10922.529999999999</v>
      </c>
      <c r="M94" s="44">
        <f t="shared" ref="M94:U94" si="9">SUM(M4:M11,M13:M20,M22:M29,M31:M38,M40:M47,M49:M56,M58:M65,M67:M74,M76:M83,M85:M92)</f>
        <v>1405</v>
      </c>
      <c r="N94" s="44">
        <f t="shared" si="9"/>
        <v>453</v>
      </c>
      <c r="O94" s="44">
        <f t="shared" si="9"/>
        <v>235</v>
      </c>
      <c r="P94" s="44">
        <f>SUM(P4:P11,P13:P20,P22:P29,P31:P38,P40:P47,P49:P56,P58:P65,P67:P74,P76:P83,P85:P92)</f>
        <v>110</v>
      </c>
      <c r="Q94" s="44">
        <f t="shared" si="9"/>
        <v>6730</v>
      </c>
      <c r="R94" s="44">
        <f t="shared" si="9"/>
        <v>319</v>
      </c>
      <c r="S94" s="44">
        <f t="shared" si="9"/>
        <v>94</v>
      </c>
      <c r="T94" s="44">
        <f t="shared" si="9"/>
        <v>11</v>
      </c>
      <c r="U94" s="44">
        <f t="shared" si="9"/>
        <v>171</v>
      </c>
      <c r="V94" s="40">
        <f>SUM(M94:U94)</f>
        <v>9528</v>
      </c>
    </row>
    <row r="95" spans="1:22" x14ac:dyDescent="0.3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2" x14ac:dyDescent="0.35">
      <c r="B96" s="9" t="s">
        <v>44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2:21" x14ac:dyDescent="0.35">
      <c r="B97" s="9" t="s">
        <v>43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2:21" ht="16.8" customHeight="1" x14ac:dyDescent="0.35">
      <c r="B98" s="9" t="s">
        <v>11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2:21" x14ac:dyDescent="0.35">
      <c r="B99" s="9" t="s">
        <v>33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2:21" x14ac:dyDescent="0.35">
      <c r="B100" s="9" t="s">
        <v>34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</sheetData>
  <mergeCells count="26">
    <mergeCell ref="A39:B39"/>
    <mergeCell ref="C2:L2"/>
    <mergeCell ref="A94:B94"/>
    <mergeCell ref="A40:A47"/>
    <mergeCell ref="A48:B48"/>
    <mergeCell ref="A66:B66"/>
    <mergeCell ref="A75:B75"/>
    <mergeCell ref="A84:B84"/>
    <mergeCell ref="A93:B93"/>
    <mergeCell ref="A57:B57"/>
    <mergeCell ref="A85:A92"/>
    <mergeCell ref="A76:A83"/>
    <mergeCell ref="A67:A74"/>
    <mergeCell ref="A58:A65"/>
    <mergeCell ref="A49:A56"/>
    <mergeCell ref="A31:A38"/>
    <mergeCell ref="A1:V1"/>
    <mergeCell ref="A22:A29"/>
    <mergeCell ref="A30:B30"/>
    <mergeCell ref="B2:B3"/>
    <mergeCell ref="A2:A3"/>
    <mergeCell ref="M2:V2"/>
    <mergeCell ref="A12:B12"/>
    <mergeCell ref="A21:B21"/>
    <mergeCell ref="A13:A20"/>
    <mergeCell ref="A4:A11"/>
  </mergeCells>
  <pageMargins left="0.7" right="0.7" top="0.75" bottom="0.75" header="0.3" footer="0.3"/>
  <pageSetup paperSize="9" scale="88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Ռիսկ, ապ.վճար, քանակ</vt:lpstr>
      <vt:lpstr>Մարզ, ռիսկ, մշակաբույս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2026-06-23T07:33:37Z</dcterms:modified>
</cp:coreProperties>
</file>